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https://d.docs.live.net/538a1e438a4ce9fe/デスクトップ/"/>
    </mc:Choice>
  </mc:AlternateContent>
  <xr:revisionPtr revIDLastSave="9" documentId="11_21A5266E27B14178D709B0D3371F411E4DAA515A" xr6:coauthVersionLast="47" xr6:coauthVersionMax="47" xr10:uidLastSave="{FC4BE797-2422-4249-A661-3EA77B1E45ED}"/>
  <bookViews>
    <workbookView xWindow="28680" yWindow="-120" windowWidth="29040" windowHeight="15720" firstSheet="1" activeTab="1" xr2:uid="{00000000-000D-0000-FFFF-FFFF00000000}"/>
  </bookViews>
  <sheets>
    <sheet name="別紙様式7-1（計画書）" sheetId="3" state="hidden"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【参考】数式用!$A$5:$A$37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7" l="1"/>
  <c r="AK64" i="7"/>
  <c r="AF61" i="7"/>
  <c r="U61" i="7"/>
  <c r="AF60" i="7"/>
  <c r="U60" i="7"/>
  <c r="U58" i="7"/>
  <c r="Y57" i="7"/>
  <c r="V57" i="7"/>
  <c r="H57" i="7"/>
  <c r="U25" i="7"/>
  <c r="U24" i="7"/>
  <c r="U22" i="7" s="1"/>
  <c r="AK16" i="7"/>
  <c r="N14" i="7"/>
  <c r="Q10" i="7"/>
  <c r="U9" i="7"/>
  <c r="AC5" i="7"/>
  <c r="Q5" i="7"/>
  <c r="N5" i="7"/>
  <c r="G5" i="7"/>
  <c r="AE1" i="7"/>
  <c r="W108" i="3"/>
  <c r="Y105" i="3"/>
  <c r="E105" i="3"/>
  <c r="E106" i="3" s="1"/>
  <c r="Y104" i="3"/>
  <c r="Y103" i="3"/>
  <c r="J103" i="3"/>
  <c r="Y102" i="3"/>
  <c r="E102" i="3"/>
  <c r="R98" i="3"/>
  <c r="AD108" i="3" s="1"/>
  <c r="N18" i="3" s="1"/>
  <c r="AK70" i="3"/>
  <c r="H67" i="3"/>
  <c r="H61" i="7" s="1"/>
  <c r="H66" i="3"/>
  <c r="H60" i="7" s="1"/>
  <c r="H64" i="3"/>
  <c r="H58" i="7" s="1"/>
  <c r="AK63" i="3"/>
  <c r="AK54" i="3"/>
  <c r="AK48" i="3"/>
  <c r="AK26" i="3"/>
  <c r="AK14" i="3"/>
  <c r="N12" i="3"/>
  <c r="AC9" i="3"/>
  <c r="Y9" i="3"/>
  <c r="M9" i="3"/>
  <c r="J105" i="3" s="1"/>
  <c r="J106" i="3" s="1"/>
  <c r="I9" i="3"/>
  <c r="Q8" i="3"/>
  <c r="O103" i="3" s="1"/>
  <c r="M8" i="3"/>
  <c r="I8" i="3"/>
  <c r="E103" i="3" s="1"/>
  <c r="Y7" i="3"/>
  <c r="AD1" i="3"/>
  <c r="AC22" i="7" l="1"/>
  <c r="Y106" i="3"/>
  <c r="J104" i="3"/>
  <c r="Q9" i="3"/>
  <c r="E104" i="3"/>
  <c r="O104" i="3" l="1"/>
  <c r="O105" i="3"/>
  <c r="U9" i="3"/>
  <c r="T104" i="3" s="1"/>
  <c r="O106" i="3" l="1"/>
  <c r="T105" i="3"/>
  <c r="T10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G4" authorId="0" shapeId="0" xr:uid="{00000000-0006-0000-0000-000001000000}">
      <text>
        <r>
          <rPr>
            <sz val="9"/>
            <color rgb="FF000000"/>
            <rFont val="MS P ゴシック"/>
            <family val="3"/>
            <charset val="128"/>
          </rPr>
          <t>書類の提出先を記入してください。</t>
        </r>
      </text>
    </comment>
    <comment ref="AC4" authorId="0" shapeId="0" xr:uid="{00000000-0006-0000-0000-000008000000}">
      <text>
        <r>
          <rPr>
            <sz val="9"/>
            <color rgb="FF000000"/>
            <rFont val="MS P ゴシック"/>
            <family val="3"/>
            <charset val="128"/>
          </rPr>
          <t>必ずプルダウンで選択してください。</t>
        </r>
      </text>
    </comment>
    <comment ref="I7" authorId="0" shapeId="0" xr:uid="{00000000-0006-0000-0000-000009000000}">
      <text>
        <r>
          <rPr>
            <sz val="9"/>
            <color rgb="FF000000"/>
            <rFont val="MS P ゴシック"/>
            <family val="3"/>
            <charset val="128"/>
          </rPr>
          <t>令和６年６月以降の新加算の区分（Ⅲ・Ⅳ）に応じて自動で入力されます。</t>
        </r>
      </text>
    </comment>
    <comment ref="Y7" authorId="0" shapeId="0" xr:uid="{00000000-0006-0000-0000-000002000000}">
      <text>
        <r>
          <rPr>
            <sz val="9"/>
            <color rgb="FF000000"/>
            <rFont val="MS P ゴシック"/>
            <family val="3"/>
            <charset val="128"/>
          </rPr>
          <t>令和６年６月以降に算定したい新加算Ⅲ・Ⅳの区分を選択してください。
新加算Ⅲ・Ⅳ以外の区分の算定や、
令和６年度中の区分変更（10月に新加算ⅢからⅣに移行など）を行いたい場合は、
別紙様式２の詳細版の様式をご活用ください。</t>
        </r>
      </text>
    </comment>
    <comment ref="S15" authorId="0" shapeId="0" xr:uid="{00000000-0006-0000-0000-000007000000}">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00000000-0006-0000-0000-000006000000}">
      <text>
        <r>
          <rPr>
            <sz val="9"/>
            <color rgb="FF000000"/>
            <rFont val="MS P ゴシック"/>
            <family val="3"/>
            <charset val="128"/>
          </rPr>
          <t>②の賃金改善のうち、月給の改善（基本給又は決まって毎月支払われる手当の引上げ）により行う部分の額を記載してください。
なお、ベア加算の加算額の2/3相当は、月給の改善に充てる必要がありますので、全額が賞与（一時金）等で配分されることがないようにしてください。</t>
        </r>
      </text>
    </comment>
    <comment ref="B69" authorId="0" shapeId="0" xr:uid="{00000000-0006-0000-0000-000003000000}">
      <text>
        <r>
          <rPr>
            <sz val="9"/>
            <color rgb="FF000000"/>
            <rFont val="Yu Gothic"/>
            <family val="3"/>
            <charset val="128"/>
          </rPr>
          <t>令和７年度以降、満たすべき取組の項目や必要な取組の数が変わります（令和６年度中は準備期間）。
詳細は厚生労働省ホームページをご確認ください。</t>
        </r>
      </text>
    </comment>
    <comment ref="X105" authorId="0" shapeId="0" xr:uid="{00000000-0006-0000-0000-000004000000}">
      <text>
        <r>
          <rPr>
            <sz val="9"/>
            <color rgb="FF000000"/>
            <rFont val="MS P ゴシック"/>
            <family val="3"/>
            <charset val="128"/>
          </rPr>
          <t>令和６年４月・５月の２か月間の加算額の合計（見込額）を自動で入力</t>
        </r>
      </text>
    </comment>
    <comment ref="AE105" authorId="0" shapeId="0" xr:uid="{00000000-0006-0000-0000-000005000000}">
      <text>
        <r>
          <rPr>
            <sz val="9"/>
            <color rgb="FF000000"/>
            <rFont val="MS P ゴシック"/>
            <family val="3"/>
            <charset val="128"/>
          </rPr>
          <t>令和６年６月から令和７年３月までの10か月間の加算額の合計（見込額）を自動で入力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Eugene Tsukahara</author>
    <author>塚原 遊尋(tsukahara-yuujin.xt6)</author>
  </authors>
  <commentList>
    <comment ref="E9" authorId="0" shapeId="0" xr:uid="{00000000-0006-0000-0100-000001000000}">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0" shapeId="0" xr:uid="{00000000-0006-0000-0100-000002000000}">
      <text>
        <r>
          <rPr>
            <sz val="9"/>
            <color rgb="FF000000"/>
            <rFont val="MS P ゴシック"/>
            <family val="3"/>
            <charset val="128"/>
          </rPr>
          <t>加算の総額は、国民健康保険連合会から送付される「福祉・介護職員処遇改善加算等総額のお知らせ」に基づいて記入してください。特定加算・ベア加算についても同様です。</t>
        </r>
      </text>
    </comment>
    <comment ref="AA26" authorId="1" shapeId="0" xr:uid="{00000000-0006-0000-0100-000003000000}">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7" authorId="1" shapeId="0" xr:uid="{00000000-0006-0000-0100-000004000000}">
      <text>
        <r>
          <rPr>
            <sz val="9"/>
            <color rgb="FF000000"/>
            <rFont val="MS P ゴシック"/>
            <family val="3"/>
            <charset val="128"/>
          </rPr>
          <t>交付金を取得していない場合は「0」と記入すること。
交付金を取得している場合は国民健康保険団体連合会から送付される「福祉・介護職員処遇改善臨時特例交付金 支払通知書」
及び「福祉・介護職員処遇改善臨時特例交付金 支払内訳書」に基づいて記入すること。</t>
        </r>
      </text>
    </comment>
    <comment ref="AA28" authorId="1" shapeId="0" xr:uid="{00000000-0006-0000-0100-000005000000}">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<sst xmlns="http://schemas.openxmlformats.org/spreadsheetml/2006/main" count="3979" uniqueCount="2030">
  <si>
    <t>千代田区</t>
  </si>
  <si>
    <t>佐世保市</t>
  </si>
  <si>
    <t>提出先</t>
    <rPh sb="0" eb="2">
      <t>テイシュツ</t>
    </rPh>
    <rPh sb="2" eb="3">
      <t>サキ</t>
    </rPh>
    <phoneticPr fontId="42"/>
  </si>
  <si>
    <t>志賀町</t>
  </si>
  <si>
    <t>四街道市</t>
  </si>
  <si>
    <t>宮崎県</t>
  </si>
  <si>
    <t>当別町</t>
  </si>
  <si>
    <t>長門市</t>
  </si>
  <si>
    <t>ひたちなか市</t>
  </si>
  <si>
    <t>清瀬市</t>
  </si>
  <si>
    <t>白糠町</t>
  </si>
  <si>
    <t>置戸町</t>
  </si>
  <si>
    <t>年</t>
    <rPh sb="0" eb="1">
      <t>ネン</t>
    </rPh>
    <phoneticPr fontId="42"/>
  </si>
  <si>
    <t>勝浦町</t>
  </si>
  <si>
    <t>葉山町</t>
  </si>
  <si>
    <t>５S活動（業務管理の手法の１つ。整理・整頓・清掃・清潔・躾の頭文字をとったもの）等の実践による職場環境の整備</t>
  </si>
  <si>
    <t>事業所の所在地（市区町村）</t>
    <rPh sb="0" eb="3">
      <t>ジギョウショ</t>
    </rPh>
    <rPh sb="4" eb="7">
      <t>ショザイチ</t>
    </rPh>
    <rPh sb="8" eb="12">
      <t>シクチョウソン</t>
    </rPh>
    <phoneticPr fontId="43"/>
  </si>
  <si>
    <t>北山村</t>
  </si>
  <si>
    <t>サービス名</t>
    <rPh sb="4" eb="5">
      <t>メイ</t>
    </rPh>
    <phoneticPr fontId="44"/>
  </si>
  <si>
    <t>五條市</t>
  </si>
  <si>
    <t>安八町</t>
  </si>
  <si>
    <t>東京都</t>
  </si>
  <si>
    <t>登別市</t>
  </si>
  <si>
    <t>他産業からの転職者、主婦層、中高年齢者等、経験者・有資格者等にこだわらない幅広い採用の仕組みの構築</t>
    <rPh sb="43" eb="45">
      <t>シク</t>
    </rPh>
    <rPh sb="47" eb="49">
      <t>コウチク</t>
    </rPh>
    <phoneticPr fontId="42"/>
  </si>
  <si>
    <t>江戸川区</t>
  </si>
  <si>
    <t>大蔵村</t>
  </si>
  <si>
    <t>事業所の所在地</t>
    <rPh sb="0" eb="3">
      <t>ジギョウショ</t>
    </rPh>
    <rPh sb="4" eb="7">
      <t>ショザイチ</t>
    </rPh>
    <phoneticPr fontId="44"/>
  </si>
  <si>
    <t>松戸市</t>
  </si>
  <si>
    <t>１．基本情報</t>
    <rPh sb="2" eb="4">
      <t>キホン</t>
    </rPh>
    <rPh sb="4" eb="6">
      <t>ジョウホウ</t>
    </rPh>
    <phoneticPr fontId="3"/>
  </si>
  <si>
    <t>半田市</t>
  </si>
  <si>
    <t>愛知県</t>
  </si>
  <si>
    <t>就労移行支援</t>
  </si>
  <si>
    <t>大町町</t>
  </si>
  <si>
    <t>下北山村</t>
  </si>
  <si>
    <t>泰阜村</t>
  </si>
  <si>
    <t>上田市</t>
  </si>
  <si>
    <t>鮫川村</t>
  </si>
  <si>
    <t>居宅介護</t>
  </si>
  <si>
    <t>歌志内市</t>
  </si>
  <si>
    <t>ふじみ野市</t>
  </si>
  <si>
    <t>指定権者名</t>
    <rPh sb="0" eb="2">
      <t>シテイ</t>
    </rPh>
    <rPh sb="2" eb="3">
      <t>ケン</t>
    </rPh>
    <rPh sb="3" eb="4">
      <t>ジャ</t>
    </rPh>
    <rPh sb="4" eb="5">
      <t>メイ</t>
    </rPh>
    <phoneticPr fontId="44"/>
  </si>
  <si>
    <t>あわら市</t>
  </si>
  <si>
    <t>事業所名</t>
    <rPh sb="0" eb="3">
      <t>ジギョウショ</t>
    </rPh>
    <rPh sb="3" eb="4">
      <t>メイ</t>
    </rPh>
    <phoneticPr fontId="44"/>
  </si>
  <si>
    <t>令和</t>
    <rPh sb="0" eb="2">
      <t>レイワ</t>
    </rPh>
    <phoneticPr fontId="42"/>
  </si>
  <si>
    <t>羅臼町</t>
  </si>
  <si>
    <t>２．賃金改善の要件</t>
    <rPh sb="2" eb="4">
      <t>チンギン</t>
    </rPh>
    <rPh sb="4" eb="6">
      <t>カイゼン</t>
    </rPh>
    <rPh sb="7" eb="9">
      <t>ヨウケン</t>
    </rPh>
    <phoneticPr fontId="3"/>
  </si>
  <si>
    <t>高山市</t>
  </si>
  <si>
    <t>春日井市</t>
  </si>
  <si>
    <t>渡嘉敷村</t>
  </si>
  <si>
    <t>かつらぎ町</t>
  </si>
  <si>
    <t>碧南市</t>
  </si>
  <si>
    <t>労働保険料の納付が適正に行われています。</t>
    <rPh sb="0" eb="2">
      <t>ロウドウ</t>
    </rPh>
    <rPh sb="2" eb="5">
      <t>ホケンリョウ</t>
    </rPh>
    <rPh sb="6" eb="8">
      <t>ノウフ</t>
    </rPh>
    <rPh sb="9" eb="11">
      <t>テキセイ</t>
    </rPh>
    <rPh sb="12" eb="13">
      <t>オコナ</t>
    </rPh>
    <phoneticPr fontId="42"/>
  </si>
  <si>
    <t>柏崎市</t>
  </si>
  <si>
    <t>蘭越町</t>
  </si>
  <si>
    <t>幸手市</t>
  </si>
  <si>
    <t>弟子屈町</t>
  </si>
  <si>
    <t>河内長野市</t>
  </si>
  <si>
    <t>袖ケ浦市</t>
  </si>
  <si>
    <t>円</t>
    <rPh sb="0" eb="1">
      <t>エン</t>
    </rPh>
    <phoneticPr fontId="42"/>
  </si>
  <si>
    <t>既に行っている</t>
    <rPh sb="0" eb="1">
      <t>スデ</t>
    </rPh>
    <rPh sb="2" eb="3">
      <t>オコナ</t>
    </rPh>
    <phoneticPr fontId="3"/>
  </si>
  <si>
    <t>忍野村</t>
  </si>
  <si>
    <t>…</t>
  </si>
  <si>
    <t>管理職</t>
    <rPh sb="0" eb="2">
      <t>カンリ</t>
    </rPh>
    <rPh sb="2" eb="3">
      <t>ショク</t>
    </rPh>
    <phoneticPr fontId="42"/>
  </si>
  <si>
    <t>上越市</t>
  </si>
  <si>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42"/>
  </si>
  <si>
    <t>色丹村</t>
    <rPh sb="0" eb="3">
      <t>シコタンムラ</t>
    </rPh>
    <phoneticPr fontId="43"/>
  </si>
  <si>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42"/>
  </si>
  <si>
    <t>新宮市</t>
  </si>
  <si>
    <t>栄町</t>
  </si>
  <si>
    <t>いわき市</t>
  </si>
  <si>
    <t>安芸高田市</t>
  </si>
  <si>
    <t>職名</t>
    <rPh sb="0" eb="2">
      <t>ショクメイ</t>
    </rPh>
    <phoneticPr fontId="42"/>
  </si>
  <si>
    <t>①</t>
  </si>
  <si>
    <t>大口町</t>
  </si>
  <si>
    <t>②</t>
  </si>
  <si>
    <t>任用要件の整備（福祉・介護職員の任用における職位、職責又は職務内容等の要件）</t>
    <rPh sb="5" eb="7">
      <t>セイビ</t>
    </rPh>
    <rPh sb="8" eb="10">
      <t>フクシ</t>
    </rPh>
    <phoneticPr fontId="3"/>
  </si>
  <si>
    <t>③</t>
  </si>
  <si>
    <t>長泉町</t>
  </si>
  <si>
    <t>山形県</t>
  </si>
  <si>
    <t>処遇改善加算等として給付される額は、職員の賃金改善のために全額支出します。
また、処遇改善加算等による賃金改善以外の部分で賃金水準を引き下げません。</t>
  </si>
  <si>
    <t>彦根市</t>
  </si>
  <si>
    <t>・</t>
  </si>
  <si>
    <t>生産性向上のための業務改善の取組</t>
  </si>
  <si>
    <t>大衡村</t>
  </si>
  <si>
    <t>播磨町</t>
  </si>
  <si>
    <t>西原町</t>
  </si>
  <si>
    <t>区分</t>
    <rPh sb="0" eb="2">
      <t>クブン</t>
    </rPh>
    <phoneticPr fontId="42"/>
  </si>
  <si>
    <t>内容</t>
    <rPh sb="0" eb="2">
      <t>ナイヨウ</t>
    </rPh>
    <phoneticPr fontId="42"/>
  </si>
  <si>
    <t>施設管理者
（部長級）</t>
    <rPh sb="0" eb="2">
      <t>シセツ</t>
    </rPh>
    <rPh sb="2" eb="5">
      <t>カンリシャ</t>
    </rPh>
    <rPh sb="7" eb="10">
      <t>ブチョウキュウ</t>
    </rPh>
    <phoneticPr fontId="42"/>
  </si>
  <si>
    <t>屋久島町</t>
  </si>
  <si>
    <t>鳥取県</t>
  </si>
  <si>
    <t>新庄村</t>
  </si>
  <si>
    <t>上位者・担当者等によるキャリア面談など、キャリアアップ等に関する定期的な相談の機会の確保</t>
  </si>
  <si>
    <t>西都市</t>
  </si>
  <si>
    <t>入職促進に向けた取組</t>
  </si>
  <si>
    <t>東伊豆町</t>
  </si>
  <si>
    <t>事故・トラブルへの対応マニュアル等の作成等の体制の整備</t>
  </si>
  <si>
    <t>七飯町</t>
  </si>
  <si>
    <t>事業者の共同による採用・人事ローテーション・研修のための制度構築</t>
  </si>
  <si>
    <t>忠岡町</t>
  </si>
  <si>
    <t>資質の向上やキャリアアップに向けた支援</t>
  </si>
  <si>
    <t>南伊豆町</t>
  </si>
  <si>
    <t>上川町</t>
  </si>
  <si>
    <t>新富町</t>
  </si>
  <si>
    <t>加東市</t>
  </si>
  <si>
    <t>大網白里市</t>
    <rPh sb="4" eb="5">
      <t>シ</t>
    </rPh>
    <phoneticPr fontId="43"/>
  </si>
  <si>
    <t>給与</t>
    <rPh sb="0" eb="2">
      <t>キュウヨ</t>
    </rPh>
    <phoneticPr fontId="42"/>
  </si>
  <si>
    <t>研修の受講やキャリア段位制度と人事考課との連動</t>
  </si>
  <si>
    <t>沼田市</t>
  </si>
  <si>
    <t>奥尻町</t>
  </si>
  <si>
    <t>宜野湾市</t>
  </si>
  <si>
    <t>阿見町</t>
  </si>
  <si>
    <t>子育てや家族等の介護等と仕事の両立を目指す者のための休業制度等の充実、事業所内託児施設の整備</t>
  </si>
  <si>
    <t>川越市</t>
  </si>
  <si>
    <t>椎葉村</t>
  </si>
  <si>
    <t>エルダー・メンター（仕事やメンタル面のサポート等をする担当者）制度等導入</t>
  </si>
  <si>
    <t>中山町</t>
  </si>
  <si>
    <t>福崎町</t>
  </si>
  <si>
    <t>京田辺市</t>
  </si>
  <si>
    <t>三田市</t>
  </si>
  <si>
    <t>両立支援・多様な働き方の推進</t>
  </si>
  <si>
    <t>自立生活援助</t>
    <rPh sb="0" eb="2">
      <t>ジリツ</t>
    </rPh>
    <rPh sb="2" eb="4">
      <t>セイカツ</t>
    </rPh>
    <rPh sb="4" eb="6">
      <t>エンジョ</t>
    </rPh>
    <phoneticPr fontId="45"/>
  </si>
  <si>
    <t>栗原市</t>
  </si>
  <si>
    <t>職員の事情等の状況に応じた勤務シフトや短時間正規職員制度の導入、職員の希望に即した非正規職員から正規職員への転換の制度等の整備</t>
  </si>
  <si>
    <t>有給休暇が取得しやすい環境の整備</t>
  </si>
  <si>
    <t>大熊町</t>
  </si>
  <si>
    <t>高知市</t>
  </si>
  <si>
    <t>八王子市</t>
  </si>
  <si>
    <t>３．その他の要件について</t>
    <rPh sb="4" eb="5">
      <t>タ</t>
    </rPh>
    <rPh sb="6" eb="8">
      <t>ヨウケン</t>
    </rPh>
    <phoneticPr fontId="3"/>
  </si>
  <si>
    <t>鹿児島県</t>
  </si>
  <si>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42"/>
  </si>
  <si>
    <t>南相馬市</t>
  </si>
  <si>
    <t>東北町</t>
  </si>
  <si>
    <t>業務や福利厚生制度、メンタルヘルス等の職員相談窓口の設置等相談体制の充実</t>
  </si>
  <si>
    <t>山ノ内町</t>
  </si>
  <si>
    <t>岡崎市</t>
  </si>
  <si>
    <t>雇用管理改善のための管理者に対する研修等の実施</t>
  </si>
  <si>
    <t>三沢市</t>
  </si>
  <si>
    <t>腰痛を含む心身の健康管理</t>
  </si>
  <si>
    <t>三重県</t>
  </si>
  <si>
    <t>Ⅲ</t>
  </si>
  <si>
    <t>職責</t>
    <rPh sb="0" eb="2">
      <t>ショクセキ</t>
    </rPh>
    <phoneticPr fontId="42"/>
  </si>
  <si>
    <t>泉崎村</t>
  </si>
  <si>
    <t>黒松内町</t>
  </si>
  <si>
    <t>北大東村</t>
  </si>
  <si>
    <t>上野原市</t>
  </si>
  <si>
    <t>常陸大宮市</t>
  </si>
  <si>
    <t>近江八幡市</t>
  </si>
  <si>
    <t>小平市</t>
  </si>
  <si>
    <t>兵庫県</t>
  </si>
  <si>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42"/>
  </si>
  <si>
    <t>羽後町</t>
  </si>
  <si>
    <t>岩沼市</t>
  </si>
  <si>
    <t>今金町</t>
  </si>
  <si>
    <t>多良木町</t>
  </si>
  <si>
    <t>タブレット端末やインカム等のＩＣＴ活用や見守り機器等の介護ロボットやセンサー等の導入による業務量の縮減</t>
  </si>
  <si>
    <t>高齢者の活躍（居室やフロア等の掃除、食事の配膳・下膳などのほか、経理や労務、広報なども含めた介護業務以外の業務の提供）等による役割分担の明確化</t>
  </si>
  <si>
    <t>日高町</t>
  </si>
  <si>
    <t>小笠原村</t>
  </si>
  <si>
    <t>対応役職</t>
    <rPh sb="0" eb="2">
      <t>タイオウ</t>
    </rPh>
    <rPh sb="2" eb="4">
      <t>ヤクショク</t>
    </rPh>
    <phoneticPr fontId="42"/>
  </si>
  <si>
    <t>川俣町</t>
  </si>
  <si>
    <t>各要件の適合状況に応じた加算率</t>
    <rPh sb="0" eb="3">
      <t>カクヨウケン</t>
    </rPh>
    <rPh sb="4" eb="6">
      <t>テキゴウ</t>
    </rPh>
    <rPh sb="6" eb="8">
      <t>ジョウキョウ</t>
    </rPh>
    <rPh sb="9" eb="10">
      <t>オウ</t>
    </rPh>
    <rPh sb="12" eb="15">
      <t>カサンリツ</t>
    </rPh>
    <phoneticPr fontId="42"/>
  </si>
  <si>
    <t>処遇加算Ⅰ</t>
    <rPh sb="0" eb="2">
      <t>ショグウ</t>
    </rPh>
    <rPh sb="2" eb="4">
      <t>カサン</t>
    </rPh>
    <phoneticPr fontId="42"/>
  </si>
  <si>
    <t>業務手順書の作成や、記録・報告様式の工夫等による情報共有や作業負担の軽減</t>
  </si>
  <si>
    <t>やりがい・働きがいの醸成</t>
  </si>
  <si>
    <t>身延町</t>
  </si>
  <si>
    <t>新十津川町</t>
  </si>
  <si>
    <t>糸満市</t>
  </si>
  <si>
    <t>勝山市</t>
  </si>
  <si>
    <t>喜多方市</t>
  </si>
  <si>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42"/>
  </si>
  <si>
    <t>甲賀市</t>
  </si>
  <si>
    <t>大江町</t>
  </si>
  <si>
    <t>新地町</t>
  </si>
  <si>
    <t>球磨村</t>
  </si>
  <si>
    <t>大津市</t>
  </si>
  <si>
    <t>魚津市</t>
  </si>
  <si>
    <t>双葉町</t>
  </si>
  <si>
    <t>御浜町</t>
  </si>
  <si>
    <t>月</t>
    <rPh sb="0" eb="1">
      <t>ゲツ</t>
    </rPh>
    <phoneticPr fontId="42"/>
  </si>
  <si>
    <t>尾張旭市</t>
  </si>
  <si>
    <t>法人名</t>
    <rPh sb="0" eb="2">
      <t>ホウジン</t>
    </rPh>
    <rPh sb="2" eb="3">
      <t>メイ</t>
    </rPh>
    <phoneticPr fontId="42"/>
  </si>
  <si>
    <t>大川村</t>
  </si>
  <si>
    <t>箕輪町</t>
  </si>
  <si>
    <t>猪名川町</t>
  </si>
  <si>
    <t>新潟県</t>
  </si>
  <si>
    <t>日</t>
    <rPh sb="0" eb="1">
      <t>ニチ</t>
    </rPh>
    <phoneticPr fontId="42"/>
  </si>
  <si>
    <t>代表者</t>
    <rPh sb="0" eb="3">
      <t>ダイヒョウシャ</t>
    </rPh>
    <phoneticPr fontId="42"/>
  </si>
  <si>
    <t>本別町</t>
  </si>
  <si>
    <t>尾道市</t>
  </si>
  <si>
    <t>氏名</t>
    <rPh sb="0" eb="2">
      <t>シメイ</t>
    </rPh>
    <phoneticPr fontId="42"/>
  </si>
  <si>
    <t xml:space="preserve"> 加算の見込額（年額）</t>
    <rPh sb="1" eb="3">
      <t>カサン</t>
    </rPh>
    <rPh sb="4" eb="6">
      <t>ミコミ</t>
    </rPh>
    <rPh sb="6" eb="7">
      <t>ガク</t>
    </rPh>
    <rPh sb="8" eb="10">
      <t>ネンガク</t>
    </rPh>
    <phoneticPr fontId="3"/>
  </si>
  <si>
    <t xml:space="preserve"> 賃金改善の見込額（年額）</t>
    <rPh sb="1" eb="5">
      <t>チンギンカイゼン</t>
    </rPh>
    <rPh sb="6" eb="9">
      <t>ミコミガク</t>
    </rPh>
    <rPh sb="10" eb="12">
      <t>ネンガク</t>
    </rPh>
    <phoneticPr fontId="3"/>
  </si>
  <si>
    <t>福祉・介護職員等ベースアップ等支援加算</t>
    <rPh sb="0" eb="2">
      <t>フクシ</t>
    </rPh>
    <rPh sb="3" eb="5">
      <t>カイゴ</t>
    </rPh>
    <rPh sb="5" eb="7">
      <t>ショクイン</t>
    </rPh>
    <rPh sb="7" eb="8">
      <t>トウ</t>
    </rPh>
    <rPh sb="14" eb="15">
      <t>トウ</t>
    </rPh>
    <rPh sb="15" eb="19">
      <t>シエンカサン</t>
    </rPh>
    <phoneticPr fontId="42"/>
  </si>
  <si>
    <t>求められる能力</t>
    <rPh sb="0" eb="1">
      <t>モト</t>
    </rPh>
    <rPh sb="5" eb="7">
      <t>ノウリョク</t>
    </rPh>
    <phoneticPr fontId="42"/>
  </si>
  <si>
    <t>藍住町</t>
  </si>
  <si>
    <t>職位</t>
    <rPh sb="0" eb="2">
      <t>ショクイ</t>
    </rPh>
    <phoneticPr fontId="42"/>
  </si>
  <si>
    <t>職務内容</t>
    <rPh sb="0" eb="2">
      <t>ショクム</t>
    </rPh>
    <rPh sb="2" eb="4">
      <t>ナイヨウ</t>
    </rPh>
    <phoneticPr fontId="42"/>
  </si>
  <si>
    <t>いちき串木野市</t>
  </si>
  <si>
    <t>教育研修</t>
    <rPh sb="0" eb="2">
      <t>キョウイク</t>
    </rPh>
    <rPh sb="2" eb="4">
      <t>ケンシュウ</t>
    </rPh>
    <phoneticPr fontId="42"/>
  </si>
  <si>
    <t>藤崎町</t>
  </si>
  <si>
    <t>富士市</t>
  </si>
  <si>
    <t>青森県</t>
  </si>
  <si>
    <t>施設の運営責任を負う</t>
    <rPh sb="0" eb="2">
      <t>シセツ</t>
    </rPh>
    <rPh sb="3" eb="5">
      <t>ウンエイ</t>
    </rPh>
    <rPh sb="8" eb="9">
      <t>オ</t>
    </rPh>
    <phoneticPr fontId="42"/>
  </si>
  <si>
    <t>厚沢部町</t>
  </si>
  <si>
    <t>経営者研修
管理者研修</t>
    <rPh sb="0" eb="3">
      <t>ケイエイシャ</t>
    </rPh>
    <rPh sb="3" eb="5">
      <t>ケンシュウ</t>
    </rPh>
    <rPh sb="6" eb="9">
      <t>カンリシャ</t>
    </rPh>
    <rPh sb="9" eb="11">
      <t>ケンシュウ</t>
    </rPh>
    <phoneticPr fontId="42"/>
  </si>
  <si>
    <t>河内町</t>
  </si>
  <si>
    <t>揖斐川町</t>
  </si>
  <si>
    <t>グループ長
（課長級）</t>
    <rPh sb="4" eb="5">
      <t>チョウ</t>
    </rPh>
    <rPh sb="7" eb="10">
      <t>カチョウキュウ</t>
    </rPh>
    <phoneticPr fontId="42"/>
  </si>
  <si>
    <t>大町市</t>
  </si>
  <si>
    <t>宮城県</t>
  </si>
  <si>
    <t>小野市</t>
  </si>
  <si>
    <t>香芝市</t>
  </si>
  <si>
    <t>天川村</t>
  </si>
  <si>
    <t>管理職研修</t>
    <rPh sb="0" eb="2">
      <t>カンリ</t>
    </rPh>
    <rPh sb="2" eb="3">
      <t>ショク</t>
    </rPh>
    <rPh sb="3" eb="5">
      <t>ケンシュウ</t>
    </rPh>
    <phoneticPr fontId="42"/>
  </si>
  <si>
    <t>上級職</t>
    <rPh sb="0" eb="2">
      <t>ジョウキュウ</t>
    </rPh>
    <rPh sb="2" eb="3">
      <t>ショク</t>
    </rPh>
    <phoneticPr fontId="42"/>
  </si>
  <si>
    <t>大豊町</t>
  </si>
  <si>
    <t>主任</t>
    <rPh sb="0" eb="2">
      <t>シュニン</t>
    </rPh>
    <phoneticPr fontId="42"/>
  </si>
  <si>
    <t>加古川市</t>
  </si>
  <si>
    <t>中之条町</t>
  </si>
  <si>
    <t>主任・リーダー研修
実務研修</t>
    <rPh sb="0" eb="2">
      <t>シュニン</t>
    </rPh>
    <rPh sb="7" eb="9">
      <t>ケンシュウ</t>
    </rPh>
    <rPh sb="10" eb="12">
      <t>ジツム</t>
    </rPh>
    <rPh sb="12" eb="14">
      <t>ケンシュウ</t>
    </rPh>
    <phoneticPr fontId="42"/>
  </si>
  <si>
    <t>飛騨市</t>
  </si>
  <si>
    <t>狛江市</t>
  </si>
  <si>
    <t>中級職</t>
    <rPh sb="2" eb="3">
      <t>ショク</t>
    </rPh>
    <phoneticPr fontId="42"/>
  </si>
  <si>
    <t>銚子市</t>
  </si>
  <si>
    <t>津野町</t>
  </si>
  <si>
    <t>市区町村</t>
    <rPh sb="0" eb="4">
      <t>シクチョウソン</t>
    </rPh>
    <phoneticPr fontId="43"/>
  </si>
  <si>
    <t>資格取得のための支援を実施する</t>
  </si>
  <si>
    <t>大月町</t>
  </si>
  <si>
    <t>実務研修</t>
    <rPh sb="0" eb="2">
      <t>ジツム</t>
    </rPh>
    <rPh sb="2" eb="4">
      <t>ケンシュウ</t>
    </rPh>
    <phoneticPr fontId="42"/>
  </si>
  <si>
    <t>赤平市</t>
  </si>
  <si>
    <t>別府市</t>
  </si>
  <si>
    <t>初級職</t>
    <rPh sb="2" eb="3">
      <t>ショク</t>
    </rPh>
    <phoneticPr fontId="42"/>
  </si>
  <si>
    <t>軽米町</t>
  </si>
  <si>
    <t>大田市</t>
  </si>
  <si>
    <t>沼田町</t>
  </si>
  <si>
    <t>実務研修
新任研修</t>
    <rPh sb="0" eb="2">
      <t>ジツム</t>
    </rPh>
    <rPh sb="2" eb="4">
      <t>ケンシュウ</t>
    </rPh>
    <rPh sb="5" eb="7">
      <t>シンニン</t>
    </rPh>
    <rPh sb="7" eb="9">
      <t>ケンシュウ</t>
    </rPh>
    <phoneticPr fontId="42"/>
  </si>
  <si>
    <t>輪島市</t>
  </si>
  <si>
    <t>平田村</t>
  </si>
  <si>
    <t>美波町</t>
  </si>
  <si>
    <t>④</t>
  </si>
  <si>
    <t>Ⅳ</t>
  </si>
  <si>
    <t>二宮町</t>
  </si>
  <si>
    <t>風間浦村</t>
  </si>
  <si>
    <t>紗那村</t>
  </si>
  <si>
    <t>（研修計画）</t>
    <rPh sb="1" eb="3">
      <t>ケンシュウ</t>
    </rPh>
    <rPh sb="3" eb="5">
      <t>ケイカク</t>
    </rPh>
    <phoneticPr fontId="3"/>
  </si>
  <si>
    <t>有田町</t>
  </si>
  <si>
    <t>あきる野市</t>
  </si>
  <si>
    <t>既に定めている</t>
    <rPh sb="0" eb="1">
      <t>スデ</t>
    </rPh>
    <rPh sb="2" eb="3">
      <t>サダ</t>
    </rPh>
    <phoneticPr fontId="3"/>
  </si>
  <si>
    <t>島原市</t>
  </si>
  <si>
    <t>堺市</t>
  </si>
  <si>
    <t>⑴</t>
  </si>
  <si>
    <t>立山町</t>
  </si>
  <si>
    <t>岩手県</t>
  </si>
  <si>
    <t>⑵</t>
  </si>
  <si>
    <t>藤枝市</t>
  </si>
  <si>
    <t>奈井江町</t>
  </si>
  <si>
    <t>⑶</t>
  </si>
  <si>
    <t>東通村</t>
  </si>
  <si>
    <t>武蔵野市</t>
  </si>
  <si>
    <t>高石市</t>
  </si>
  <si>
    <t>⑷</t>
  </si>
  <si>
    <t>神河町</t>
  </si>
  <si>
    <t>猿払村</t>
  </si>
  <si>
    <t>天栄村</t>
  </si>
  <si>
    <t>新加算Ⅳ</t>
    <rPh sb="0" eb="3">
      <t>シンカサン</t>
    </rPh>
    <phoneticPr fontId="46"/>
  </si>
  <si>
    <t>京都府</t>
  </si>
  <si>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3"/>
  </si>
  <si>
    <t>余市町</t>
  </si>
  <si>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42"/>
  </si>
  <si>
    <t>南阿蘇村</t>
  </si>
  <si>
    <t>境港市</t>
  </si>
  <si>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3"/>
  </si>
  <si>
    <t>事業所の所在地（都道府県）</t>
    <rPh sb="8" eb="12">
      <t>トドウフケン</t>
    </rPh>
    <phoneticPr fontId="42"/>
  </si>
  <si>
    <t>豊前市</t>
  </si>
  <si>
    <t>土浦市</t>
  </si>
  <si>
    <t>守山市</t>
  </si>
  <si>
    <t>障害者支援施設：就労継続支援Ｂ型</t>
  </si>
  <si>
    <t>都道府県</t>
    <rPh sb="0" eb="4">
      <t>トドウフケン</t>
    </rPh>
    <phoneticPr fontId="42"/>
  </si>
  <si>
    <t>千葉市</t>
  </si>
  <si>
    <t>更別村</t>
  </si>
  <si>
    <t>座間市</t>
  </si>
  <si>
    <t>都道府県</t>
    <rPh sb="0" eb="4">
      <t>トドウフケン</t>
    </rPh>
    <phoneticPr fontId="43"/>
  </si>
  <si>
    <t>安城市</t>
  </si>
  <si>
    <t>市原市</t>
  </si>
  <si>
    <t>東みよし町</t>
  </si>
  <si>
    <t>北海道</t>
  </si>
  <si>
    <t>会津若松市</t>
  </si>
  <si>
    <t>初山別村</t>
  </si>
  <si>
    <t>札幌市</t>
  </si>
  <si>
    <t>福祉・介護職員等処遇改善加算等 処遇改善計画書（令和６年度）</t>
    <rPh sb="0" eb="2">
      <t>フクシ</t>
    </rPh>
    <phoneticPr fontId="3"/>
  </si>
  <si>
    <t>太良町</t>
  </si>
  <si>
    <t>陸別町</t>
  </si>
  <si>
    <t>函館市</t>
  </si>
  <si>
    <t>海田町</t>
  </si>
  <si>
    <t>小樽市</t>
  </si>
  <si>
    <t>旭川市</t>
  </si>
  <si>
    <t>鳴門市</t>
  </si>
  <si>
    <t>阿賀町</t>
  </si>
  <si>
    <t>今別町</t>
  </si>
  <si>
    <t>洋野町</t>
  </si>
  <si>
    <t>会津美里町</t>
  </si>
  <si>
    <t>施設入所支援</t>
  </si>
  <si>
    <t>長万部町</t>
  </si>
  <si>
    <t>秋田県</t>
  </si>
  <si>
    <t>南大東村</t>
  </si>
  <si>
    <t>室蘭市</t>
  </si>
  <si>
    <t>釧路市</t>
  </si>
  <si>
    <t>八雲町</t>
  </si>
  <si>
    <t>福島県</t>
  </si>
  <si>
    <t>阿南市</t>
  </si>
  <si>
    <t>野田村</t>
  </si>
  <si>
    <t>長岡市</t>
  </si>
  <si>
    <t>利尻町</t>
  </si>
  <si>
    <t>帯広市</t>
  </si>
  <si>
    <t>上砂川町</t>
  </si>
  <si>
    <t>芳賀町</t>
  </si>
  <si>
    <t>西ノ島町</t>
  </si>
  <si>
    <t>茨城県</t>
  </si>
  <si>
    <t>亘理町</t>
  </si>
  <si>
    <t>天草市</t>
  </si>
  <si>
    <t>別海町</t>
  </si>
  <si>
    <t>山武市</t>
  </si>
  <si>
    <t>北見市</t>
  </si>
  <si>
    <t>栃木県</t>
  </si>
  <si>
    <t>前橋市</t>
  </si>
  <si>
    <t>サービス提供体制強化加算等の算定状況に応じた加算率</t>
    <rPh sb="14" eb="16">
      <t>サンテイ</t>
    </rPh>
    <phoneticPr fontId="42"/>
  </si>
  <si>
    <t>香南市</t>
  </si>
  <si>
    <t>小清水町</t>
  </si>
  <si>
    <t>鹿角市</t>
  </si>
  <si>
    <t>常勤（月給）
・基本給 ●●●円～
・経験手当 ＋●●円
・役職手当 ＋●●円</t>
    <rPh sb="0" eb="2">
      <t>ジョウキン</t>
    </rPh>
    <rPh sb="19" eb="21">
      <t>ケイケン</t>
    </rPh>
    <rPh sb="38" eb="39">
      <t>エン</t>
    </rPh>
    <phoneticPr fontId="42"/>
  </si>
  <si>
    <t>大樹町</t>
  </si>
  <si>
    <t>夕張市</t>
  </si>
  <si>
    <t>サービス区分</t>
  </si>
  <si>
    <t>群馬県</t>
  </si>
  <si>
    <t>保育所等訪問支援</t>
  </si>
  <si>
    <t>山鹿市</t>
  </si>
  <si>
    <t>上尾市</t>
  </si>
  <si>
    <t>岩見沢市</t>
  </si>
  <si>
    <t>宇土市</t>
  </si>
  <si>
    <t>埼玉県</t>
  </si>
  <si>
    <t>網走市</t>
  </si>
  <si>
    <t>矢祭町</t>
  </si>
  <si>
    <t>大崎上島町</t>
  </si>
  <si>
    <t>高崎市</t>
  </si>
  <si>
    <t>千葉県</t>
  </si>
  <si>
    <t>下妻市</t>
  </si>
  <si>
    <t>阪南市</t>
  </si>
  <si>
    <t>鹿児島市</t>
  </si>
  <si>
    <t>柏市</t>
  </si>
  <si>
    <t>留萌市</t>
  </si>
  <si>
    <t>府中市</t>
  </si>
  <si>
    <t>苫小牧市</t>
  </si>
  <si>
    <t>宮代町</t>
  </si>
  <si>
    <t>仁淀川町</t>
  </si>
  <si>
    <t>大館市</t>
  </si>
  <si>
    <t>神奈川県</t>
  </si>
  <si>
    <t>岸和田市</t>
  </si>
  <si>
    <t>大空町</t>
  </si>
  <si>
    <t>豊田市</t>
  </si>
  <si>
    <t>稚内市</t>
  </si>
  <si>
    <t>まんのう町</t>
  </si>
  <si>
    <t>美唄市</t>
  </si>
  <si>
    <t>箱根町</t>
  </si>
  <si>
    <t>蓬田村</t>
  </si>
  <si>
    <t>大分県</t>
  </si>
  <si>
    <t>富山県</t>
  </si>
  <si>
    <t>重度訪問介護</t>
  </si>
  <si>
    <t>文京区</t>
  </si>
  <si>
    <t>芦別市</t>
  </si>
  <si>
    <t>静岡県</t>
  </si>
  <si>
    <t>みやき町</t>
  </si>
  <si>
    <t>弥富市</t>
  </si>
  <si>
    <t>石川県</t>
  </si>
  <si>
    <t>江別市</t>
  </si>
  <si>
    <t>御殿場市</t>
  </si>
  <si>
    <t>毛呂山町</t>
  </si>
  <si>
    <t>徳之島町</t>
  </si>
  <si>
    <t>茂原市</t>
  </si>
  <si>
    <t>梼原町</t>
  </si>
  <si>
    <t>湯梨浜町</t>
  </si>
  <si>
    <t>すさみ町</t>
  </si>
  <si>
    <t>福井県</t>
  </si>
  <si>
    <t>色麻町</t>
  </si>
  <si>
    <t>印西市</t>
  </si>
  <si>
    <t>山梨県</t>
  </si>
  <si>
    <t>佐久市</t>
  </si>
  <si>
    <t>名寄市</t>
  </si>
  <si>
    <t>紋別市</t>
  </si>
  <si>
    <t>苅田町</t>
  </si>
  <si>
    <t>長野県</t>
  </si>
  <si>
    <t>相馬市</t>
  </si>
  <si>
    <t>新潟市</t>
  </si>
  <si>
    <t>中野市</t>
  </si>
  <si>
    <t>高根沢町</t>
  </si>
  <si>
    <t>杉戸町</t>
  </si>
  <si>
    <t>鎌倉市</t>
  </si>
  <si>
    <t>士別市</t>
  </si>
  <si>
    <t>志免町</t>
  </si>
  <si>
    <t>泉佐野市</t>
  </si>
  <si>
    <t>売木村</t>
  </si>
  <si>
    <t>岐阜県</t>
  </si>
  <si>
    <t>三笠市</t>
  </si>
  <si>
    <t>中島村</t>
  </si>
  <si>
    <t>奈良県</t>
  </si>
  <si>
    <t>根室市</t>
  </si>
  <si>
    <t>平内町</t>
  </si>
  <si>
    <t>比布町</t>
  </si>
  <si>
    <t>千歳市</t>
  </si>
  <si>
    <t>守口市</t>
  </si>
  <si>
    <t>京丹波町</t>
  </si>
  <si>
    <t>茅ヶ崎市</t>
  </si>
  <si>
    <t>伊豆市</t>
  </si>
  <si>
    <t>清水町</t>
  </si>
  <si>
    <t>宇陀市</t>
  </si>
  <si>
    <t>調布市</t>
  </si>
  <si>
    <t>滋賀県</t>
  </si>
  <si>
    <t>朝来市</t>
  </si>
  <si>
    <t>滑川市</t>
  </si>
  <si>
    <t>滝川市</t>
  </si>
  <si>
    <t>鯖江市</t>
  </si>
  <si>
    <t>砂川市</t>
  </si>
  <si>
    <t>幌延町</t>
  </si>
  <si>
    <t>大阪府</t>
  </si>
  <si>
    <t>熊谷市</t>
  </si>
  <si>
    <t>深川市</t>
  </si>
  <si>
    <t>阿智村</t>
  </si>
  <si>
    <t>雄武町</t>
  </si>
  <si>
    <t>山江村</t>
  </si>
  <si>
    <t>三浦市</t>
  </si>
  <si>
    <t>富良野市</t>
  </si>
  <si>
    <t>日高市</t>
  </si>
  <si>
    <t>療養介護</t>
  </si>
  <si>
    <t>和歌山県</t>
  </si>
  <si>
    <t>木祖村</t>
  </si>
  <si>
    <t>会津坂下町</t>
  </si>
  <si>
    <t>吉川市</t>
  </si>
  <si>
    <t>摂津市</t>
  </si>
  <si>
    <t>越前町</t>
  </si>
  <si>
    <t>恵庭市</t>
  </si>
  <si>
    <t>萩市</t>
  </si>
  <si>
    <t>さいたま市</t>
  </si>
  <si>
    <t>高砂市</t>
  </si>
  <si>
    <t>島根県</t>
  </si>
  <si>
    <t>例１：共通版</t>
    <rPh sb="0" eb="1">
      <t xml:space="preserve">レイ </t>
    </rPh>
    <rPh sb="3" eb="5">
      <t>キョウツウ</t>
    </rPh>
    <rPh sb="5" eb="6">
      <t>バン</t>
    </rPh>
    <phoneticPr fontId="3"/>
  </si>
  <si>
    <t>橿原市</t>
  </si>
  <si>
    <t>飯田市</t>
  </si>
  <si>
    <t>伊達市</t>
  </si>
  <si>
    <t>小国町</t>
  </si>
  <si>
    <t>香川県</t>
  </si>
  <si>
    <t>岡山県</t>
  </si>
  <si>
    <t>おおい町</t>
  </si>
  <si>
    <t>北広島市</t>
  </si>
  <si>
    <t>東松島市</t>
  </si>
  <si>
    <t>宮古市</t>
  </si>
  <si>
    <t>深浦町</t>
  </si>
  <si>
    <t>田子町</t>
  </si>
  <si>
    <t>竹田市</t>
  </si>
  <si>
    <t>新郷村</t>
  </si>
  <si>
    <t>浦安市</t>
  </si>
  <si>
    <t>広島県</t>
  </si>
  <si>
    <t>石狩市</t>
  </si>
  <si>
    <t>粕屋町</t>
  </si>
  <si>
    <t>三芳町</t>
  </si>
  <si>
    <t>川南町</t>
  </si>
  <si>
    <t>木城町</t>
  </si>
  <si>
    <t>平塚市</t>
  </si>
  <si>
    <t>伊根町</t>
  </si>
  <si>
    <t>韮崎市</t>
  </si>
  <si>
    <t>山口県</t>
  </si>
  <si>
    <t>館林市</t>
  </si>
  <si>
    <t>任用要件</t>
    <rPh sb="0" eb="2">
      <t>ニンヨウ</t>
    </rPh>
    <rPh sb="2" eb="4">
      <t>ヨウケン</t>
    </rPh>
    <phoneticPr fontId="42"/>
  </si>
  <si>
    <t>川西町</t>
  </si>
  <si>
    <t>北斗市</t>
  </si>
  <si>
    <t>関川村</t>
  </si>
  <si>
    <t>徳島県</t>
  </si>
  <si>
    <t>上島町</t>
  </si>
  <si>
    <t>三鷹市</t>
  </si>
  <si>
    <t>豊橋市</t>
  </si>
  <si>
    <t>田野畑村</t>
  </si>
  <si>
    <t>新篠津村</t>
  </si>
  <si>
    <t>厚真町</t>
  </si>
  <si>
    <t>青ヶ島村</t>
  </si>
  <si>
    <t>綾瀬市</t>
  </si>
  <si>
    <t>青梅市</t>
  </si>
  <si>
    <t>葛巻町</t>
  </si>
  <si>
    <t>西興部村</t>
  </si>
  <si>
    <t>愛媛県</t>
  </si>
  <si>
    <t>大山町</t>
  </si>
  <si>
    <t>刈羽村</t>
  </si>
  <si>
    <t>寿都町</t>
  </si>
  <si>
    <t>むつ市</t>
  </si>
  <si>
    <t>岩内町</t>
  </si>
  <si>
    <t>小川町</t>
  </si>
  <si>
    <t>給与
（非常勤・時給）</t>
    <rPh sb="0" eb="2">
      <t>キュウヨ</t>
    </rPh>
    <rPh sb="4" eb="7">
      <t>ヒジョウキン</t>
    </rPh>
    <rPh sb="8" eb="10">
      <t>ジキュウ</t>
    </rPh>
    <phoneticPr fontId="42"/>
  </si>
  <si>
    <t>松前町</t>
  </si>
  <si>
    <t>福祉・介護職員等処遇改善加算</t>
    <rPh sb="0" eb="2">
      <t>フクシ</t>
    </rPh>
    <rPh sb="3" eb="8">
      <t>カイゴショクイントウ</t>
    </rPh>
    <rPh sb="8" eb="14">
      <t>ショグウカイゼンカサン</t>
    </rPh>
    <phoneticPr fontId="42"/>
  </si>
  <si>
    <t>肝付町</t>
  </si>
  <si>
    <t>高松市</t>
  </si>
  <si>
    <t>西米良村</t>
  </si>
  <si>
    <t>甲佐町</t>
  </si>
  <si>
    <t>高知県</t>
  </si>
  <si>
    <t>福島町</t>
  </si>
  <si>
    <t>桜井市</t>
  </si>
  <si>
    <t>小金井市</t>
  </si>
  <si>
    <t>福岡県</t>
  </si>
  <si>
    <t>豊浦町</t>
  </si>
  <si>
    <t>尾花沢市</t>
  </si>
  <si>
    <t>訓子府町</t>
  </si>
  <si>
    <t>加算率</t>
    <rPh sb="0" eb="2">
      <t>カサン</t>
    </rPh>
    <rPh sb="2" eb="3">
      <t>リツ</t>
    </rPh>
    <phoneticPr fontId="3"/>
  </si>
  <si>
    <t>大桑村</t>
  </si>
  <si>
    <t>知内町</t>
  </si>
  <si>
    <t>佐賀県</t>
  </si>
  <si>
    <t>木古内町</t>
  </si>
  <si>
    <t>東海村</t>
  </si>
  <si>
    <t>赤磐市</t>
  </si>
  <si>
    <t>平谷村</t>
  </si>
  <si>
    <t>芦屋市</t>
  </si>
  <si>
    <t>勝央町</t>
  </si>
  <si>
    <t>高島市</t>
  </si>
  <si>
    <t>日野市</t>
  </si>
  <si>
    <t>喜茂別町</t>
  </si>
  <si>
    <t>大垣市</t>
  </si>
  <si>
    <t>東吾妻町</t>
  </si>
  <si>
    <t>世羅町</t>
  </si>
  <si>
    <t>長崎県</t>
  </si>
  <si>
    <t>木曽岬町</t>
  </si>
  <si>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4">
      <t>ゼンタイ</t>
    </rPh>
    <phoneticPr fontId="3"/>
  </si>
  <si>
    <t>牧之原市</t>
  </si>
  <si>
    <t>熊本県</t>
  </si>
  <si>
    <t>鹿部町</t>
  </si>
  <si>
    <t>酒々井町</t>
  </si>
  <si>
    <t>枚方市</t>
  </si>
  <si>
    <t>三豊市</t>
  </si>
  <si>
    <t>小海町</t>
  </si>
  <si>
    <t>国分寺市</t>
  </si>
  <si>
    <t>春日部市</t>
  </si>
  <si>
    <t>森町</t>
  </si>
  <si>
    <t>米沢市</t>
  </si>
  <si>
    <t>新座市</t>
  </si>
  <si>
    <t>国立市</t>
  </si>
  <si>
    <t>東久留米市</t>
  </si>
  <si>
    <t>能登町</t>
  </si>
  <si>
    <t>岩手町</t>
  </si>
  <si>
    <t>沖縄県</t>
  </si>
  <si>
    <t>処遇加算Ⅲ</t>
    <rPh sb="2" eb="4">
      <t>カサン</t>
    </rPh>
    <phoneticPr fontId="42"/>
  </si>
  <si>
    <t>江差町</t>
  </si>
  <si>
    <t>周防大島町</t>
  </si>
  <si>
    <t>稲城市</t>
  </si>
  <si>
    <t>平群町</t>
  </si>
  <si>
    <t>上ノ国町</t>
  </si>
  <si>
    <t>伊勢崎市</t>
  </si>
  <si>
    <t>留別村</t>
  </si>
  <si>
    <t>西東京市</t>
  </si>
  <si>
    <t>恩納村</t>
  </si>
  <si>
    <t>男鹿市</t>
  </si>
  <si>
    <t>乙部町</t>
  </si>
  <si>
    <t>吉野川市</t>
  </si>
  <si>
    <t>船橋市</t>
  </si>
  <si>
    <t>厚木市</t>
  </si>
  <si>
    <t>習志野市</t>
  </si>
  <si>
    <t>東温市</t>
  </si>
  <si>
    <t>阿武町</t>
  </si>
  <si>
    <t>名古屋市</t>
  </si>
  <si>
    <t>西和賀町</t>
  </si>
  <si>
    <t>上小阿仁村</t>
  </si>
  <si>
    <t>三春町</t>
  </si>
  <si>
    <t>浜松市</t>
  </si>
  <si>
    <t>壱岐市</t>
  </si>
  <si>
    <t>白老町</t>
  </si>
  <si>
    <t>就労継続支援Ａ型</t>
  </si>
  <si>
    <t>刈谷市</t>
  </si>
  <si>
    <t>筑西市</t>
  </si>
  <si>
    <t>水戸市</t>
  </si>
  <si>
    <t>柏原市</t>
  </si>
  <si>
    <t>小美玉市</t>
  </si>
  <si>
    <t>せたな町</t>
  </si>
  <si>
    <t>三郷町</t>
  </si>
  <si>
    <t>士幌町</t>
  </si>
  <si>
    <t>大津町</t>
  </si>
  <si>
    <t>島牧村</t>
  </si>
  <si>
    <t>青森市</t>
  </si>
  <si>
    <t>大東市</t>
  </si>
  <si>
    <t>長岡京市</t>
  </si>
  <si>
    <t>平戸市</t>
  </si>
  <si>
    <t>鰺ヶ沢町</t>
  </si>
  <si>
    <t>門真市</t>
  </si>
  <si>
    <t>新発田市</t>
  </si>
  <si>
    <t>洞爺湖町</t>
  </si>
  <si>
    <t>（ア）令和６年度の賃金の総額</t>
    <rPh sb="3" eb="5">
      <t xml:space="preserve">レイワ </t>
    </rPh>
    <rPh sb="6" eb="8">
      <t>ホンネンド</t>
    </rPh>
    <rPh sb="9" eb="11">
      <t>チンギン</t>
    </rPh>
    <rPh sb="12" eb="14">
      <t>ソウガク</t>
    </rPh>
    <phoneticPr fontId="42"/>
  </si>
  <si>
    <t>加算
見込額</t>
    <rPh sb="0" eb="2">
      <t>カサン</t>
    </rPh>
    <rPh sb="3" eb="5">
      <t>ミコミ</t>
    </rPh>
    <rPh sb="5" eb="6">
      <t>ガク</t>
    </rPh>
    <phoneticPr fontId="3"/>
  </si>
  <si>
    <t>西宮市</t>
  </si>
  <si>
    <t>村山市</t>
  </si>
  <si>
    <t>館山市</t>
  </si>
  <si>
    <t>ニセコ町</t>
  </si>
  <si>
    <t>野々市市</t>
  </si>
  <si>
    <t>真狩村</t>
  </si>
  <si>
    <t>宝塚市</t>
  </si>
  <si>
    <t>佐川町</t>
  </si>
  <si>
    <t>留寿都村</t>
  </si>
  <si>
    <t>仁木町</t>
  </si>
  <si>
    <t>石川町</t>
  </si>
  <si>
    <t>牛久市</t>
  </si>
  <si>
    <t>神流町</t>
  </si>
  <si>
    <t>東大阪市</t>
  </si>
  <si>
    <t>朝霞市</t>
  </si>
  <si>
    <t>東川町</t>
  </si>
  <si>
    <t>京極町</t>
  </si>
  <si>
    <t>真岡市</t>
  </si>
  <si>
    <t>倶知安町</t>
  </si>
  <si>
    <t>共和町</t>
  </si>
  <si>
    <t>えびの市</t>
  </si>
  <si>
    <t>伊奈町</t>
  </si>
  <si>
    <t>成田市</t>
  </si>
  <si>
    <t>浅川町</t>
  </si>
  <si>
    <t>田原本町</t>
  </si>
  <si>
    <t>新城市</t>
  </si>
  <si>
    <t>剣淵町</t>
  </si>
  <si>
    <t>泊村</t>
  </si>
  <si>
    <t>函南町</t>
  </si>
  <si>
    <t>神恵内村</t>
  </si>
  <si>
    <t>美深町</t>
  </si>
  <si>
    <t>立川市</t>
  </si>
  <si>
    <t>甘楽町</t>
  </si>
  <si>
    <t>積丹町</t>
  </si>
  <si>
    <t>坂東市</t>
  </si>
  <si>
    <t>東栄町</t>
  </si>
  <si>
    <t>昭島市</t>
  </si>
  <si>
    <t>亀岡市</t>
  </si>
  <si>
    <t>大阪市</t>
  </si>
  <si>
    <t>台東区</t>
  </si>
  <si>
    <t>中川町</t>
  </si>
  <si>
    <t>古平町</t>
  </si>
  <si>
    <t>島本町</t>
  </si>
  <si>
    <t>橋本市</t>
  </si>
  <si>
    <t>ベア加算</t>
    <rPh sb="2" eb="4">
      <t>カサン</t>
    </rPh>
    <phoneticPr fontId="42"/>
  </si>
  <si>
    <t>つがる市</t>
  </si>
  <si>
    <t>東大和市</t>
  </si>
  <si>
    <t>相模原市</t>
  </si>
  <si>
    <t>池田市</t>
  </si>
  <si>
    <t>横須賀市</t>
  </si>
  <si>
    <t>富田林市</t>
  </si>
  <si>
    <t>赤井川村</t>
  </si>
  <si>
    <t>藤沢市</t>
  </si>
  <si>
    <t>丸森町</t>
  </si>
  <si>
    <t>田原市</t>
  </si>
  <si>
    <t>南幌町</t>
  </si>
  <si>
    <t>豊後大野市</t>
  </si>
  <si>
    <t>浦河町</t>
  </si>
  <si>
    <t>上郡町</t>
  </si>
  <si>
    <t>片品村</t>
  </si>
  <si>
    <t>共同生活援助（日中サービス支援型）</t>
    <rPh sb="0" eb="2">
      <t>キョウドウ</t>
    </rPh>
    <rPh sb="2" eb="4">
      <t>セイカツ</t>
    </rPh>
    <rPh sb="4" eb="6">
      <t>エンジョ</t>
    </rPh>
    <rPh sb="7" eb="9">
      <t>ニッチュウ</t>
    </rPh>
    <rPh sb="13" eb="15">
      <t>シエン</t>
    </rPh>
    <phoneticPr fontId="45"/>
  </si>
  <si>
    <t>新加算Ⅱ</t>
    <rPh sb="0" eb="3">
      <t>シンカサン</t>
    </rPh>
    <phoneticPr fontId="46"/>
  </si>
  <si>
    <t>久米南町</t>
  </si>
  <si>
    <t>逗子市</t>
  </si>
  <si>
    <t>由仁町</t>
  </si>
  <si>
    <t>豊中市</t>
  </si>
  <si>
    <t>二戸市</t>
  </si>
  <si>
    <t>川島町</t>
  </si>
  <si>
    <t>長沼町</t>
  </si>
  <si>
    <t>栗山町</t>
  </si>
  <si>
    <t>筑紫野市</t>
  </si>
  <si>
    <t>栃木市</t>
  </si>
  <si>
    <t>矢掛町</t>
  </si>
  <si>
    <t>吹田市</t>
  </si>
  <si>
    <t>西尾市</t>
  </si>
  <si>
    <t>鉾田市</t>
  </si>
  <si>
    <t>働きながら介護福祉士等の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等</t>
    <rPh sb="10" eb="11">
      <t>トウ</t>
    </rPh>
    <rPh sb="42" eb="44">
      <t>シエン</t>
    </rPh>
    <rPh sb="44" eb="46">
      <t>ギジュツ</t>
    </rPh>
    <rPh sb="47" eb="49">
      <t>シュトク</t>
    </rPh>
    <rPh sb="64" eb="66">
      <t>ケンシュウ</t>
    </rPh>
    <rPh sb="67" eb="69">
      <t>キョウド</t>
    </rPh>
    <rPh sb="69" eb="71">
      <t>コウドウ</t>
    </rPh>
    <rPh sb="71" eb="73">
      <t>ショウガイ</t>
    </rPh>
    <rPh sb="73" eb="76">
      <t>シエンシャ</t>
    </rPh>
    <rPh sb="76" eb="78">
      <t>ヨウセイ</t>
    </rPh>
    <rPh sb="78" eb="80">
      <t>ケンシュウ</t>
    </rPh>
    <rPh sb="85" eb="87">
      <t>テイキョウ</t>
    </rPh>
    <rPh sb="87" eb="90">
      <t>セキニンシャ</t>
    </rPh>
    <rPh sb="90" eb="92">
      <t>ケンシュウ</t>
    </rPh>
    <phoneticPr fontId="42"/>
  </si>
  <si>
    <t>東神楽町</t>
  </si>
  <si>
    <t>遠別町</t>
  </si>
  <si>
    <t>八百津町</t>
  </si>
  <si>
    <t>南箕輪村</t>
  </si>
  <si>
    <t>月形町</t>
  </si>
  <si>
    <t>加西市</t>
  </si>
  <si>
    <t>久喜市</t>
  </si>
  <si>
    <t>重度障害者等包括支援</t>
  </si>
  <si>
    <t>古座川町</t>
  </si>
  <si>
    <t>高槻市</t>
  </si>
  <si>
    <t>聖籠町</t>
  </si>
  <si>
    <t>佐呂間町</t>
  </si>
  <si>
    <t>浦臼町</t>
  </si>
  <si>
    <t>遠軽町</t>
  </si>
  <si>
    <t>寝屋川市</t>
  </si>
  <si>
    <t>箕面市</t>
  </si>
  <si>
    <t>東串良町</t>
  </si>
  <si>
    <t>伊予市</t>
  </si>
  <si>
    <t>小田原市</t>
  </si>
  <si>
    <t>妹背牛町</t>
  </si>
  <si>
    <t>大鰐町</t>
  </si>
  <si>
    <t>四條畷市</t>
  </si>
  <si>
    <t>平泉町</t>
  </si>
  <si>
    <t>東成瀬村</t>
  </si>
  <si>
    <t>秩父別町</t>
  </si>
  <si>
    <t>南城市</t>
  </si>
  <si>
    <t>神戸市</t>
  </si>
  <si>
    <t>流山市</t>
  </si>
  <si>
    <t>雨竜町</t>
  </si>
  <si>
    <t>北竜町</t>
  </si>
  <si>
    <t>東海市</t>
  </si>
  <si>
    <t>砥部町</t>
  </si>
  <si>
    <t>日立市</t>
  </si>
  <si>
    <t>多賀城市</t>
  </si>
  <si>
    <t>明和町</t>
  </si>
  <si>
    <t>龍ケ崎市</t>
  </si>
  <si>
    <t>喜界町</t>
  </si>
  <si>
    <t>下條村</t>
  </si>
  <si>
    <t>鷹栖町</t>
  </si>
  <si>
    <t>鶴田町</t>
  </si>
  <si>
    <t>檜原村</t>
  </si>
  <si>
    <t>鶴居村</t>
  </si>
  <si>
    <t>大仙市</t>
  </si>
  <si>
    <t>糸島市</t>
  </si>
  <si>
    <t>取手市</t>
  </si>
  <si>
    <t>京都市</t>
  </si>
  <si>
    <t>吉岡町</t>
  </si>
  <si>
    <t>広尾町</t>
  </si>
  <si>
    <t>つくば市</t>
  </si>
  <si>
    <t>当麻町</t>
  </si>
  <si>
    <t>飯南町</t>
  </si>
  <si>
    <t>様似町</t>
  </si>
  <si>
    <t>守谷市</t>
  </si>
  <si>
    <t>富津市</t>
  </si>
  <si>
    <t>皆野町</t>
  </si>
  <si>
    <t>南風原町</t>
  </si>
  <si>
    <t>玖珠町</t>
  </si>
  <si>
    <t>川口市</t>
  </si>
  <si>
    <t>池田町</t>
  </si>
  <si>
    <t>愛別町</t>
  </si>
  <si>
    <t>真室川町</t>
  </si>
  <si>
    <t>円</t>
    <rPh sb="0" eb="1">
      <t>エン</t>
    </rPh>
    <phoneticPr fontId="3"/>
  </si>
  <si>
    <t>いの町</t>
  </si>
  <si>
    <t>津南町</t>
  </si>
  <si>
    <t>草加市</t>
  </si>
  <si>
    <t>南三陸町</t>
  </si>
  <si>
    <t>横浜市</t>
  </si>
  <si>
    <t>戸田市</t>
  </si>
  <si>
    <t>天塩町</t>
  </si>
  <si>
    <t>美瑛町</t>
  </si>
  <si>
    <t>みよし市</t>
  </si>
  <si>
    <t>弥彦村</t>
  </si>
  <si>
    <t>八潮市</t>
  </si>
  <si>
    <t>香美市</t>
  </si>
  <si>
    <t>上富良野町</t>
  </si>
  <si>
    <t>特定加算Ⅱ</t>
    <rPh sb="0" eb="2">
      <t>トクテイ</t>
    </rPh>
    <rPh sb="2" eb="4">
      <t>カサン</t>
    </rPh>
    <phoneticPr fontId="42"/>
  </si>
  <si>
    <t>中富良野町</t>
  </si>
  <si>
    <t>浜中町</t>
  </si>
  <si>
    <t>白鷹町</t>
  </si>
  <si>
    <t>市川市</t>
  </si>
  <si>
    <t>南富良野町</t>
  </si>
  <si>
    <t>占冠村</t>
  </si>
  <si>
    <t>中標津町</t>
  </si>
  <si>
    <t>中頓別町</t>
  </si>
  <si>
    <t>山元町</t>
  </si>
  <si>
    <t>羽曳野市</t>
  </si>
  <si>
    <t>根羽村</t>
  </si>
  <si>
    <t>日光市</t>
  </si>
  <si>
    <t>みなかみ町</t>
  </si>
  <si>
    <t>佐倉市</t>
  </si>
  <si>
    <t>由良町</t>
  </si>
  <si>
    <t>和寒町</t>
  </si>
  <si>
    <t>初級ヘルパー</t>
    <rPh sb="0" eb="2">
      <t>ショキュウ</t>
    </rPh>
    <phoneticPr fontId="42"/>
  </si>
  <si>
    <t>さつま町</t>
  </si>
  <si>
    <t>八千代市</t>
  </si>
  <si>
    <t>鴨川市</t>
  </si>
  <si>
    <t>下川町</t>
  </si>
  <si>
    <t>長崎市</t>
  </si>
  <si>
    <t>東庄町</t>
  </si>
  <si>
    <t>音威子府村</t>
  </si>
  <si>
    <t>八峰町</t>
  </si>
  <si>
    <t>浜頓別町</t>
  </si>
  <si>
    <t>明石市</t>
  </si>
  <si>
    <t>東村山市</t>
  </si>
  <si>
    <t>幌加内町</t>
  </si>
  <si>
    <t>長島町</t>
  </si>
  <si>
    <t>大川市</t>
  </si>
  <si>
    <t>郡上市</t>
  </si>
  <si>
    <t>大和郡山市</t>
  </si>
  <si>
    <t>佐々町</t>
  </si>
  <si>
    <t>増毛町</t>
  </si>
  <si>
    <t>（イ）令和６年度の賃金改善額（再掲）</t>
  </si>
  <si>
    <t>小平町</t>
  </si>
  <si>
    <t>嘉麻市</t>
  </si>
  <si>
    <t>日の出町</t>
  </si>
  <si>
    <t>利根町</t>
  </si>
  <si>
    <t>佐伯市</t>
  </si>
  <si>
    <t>苫前町</t>
  </si>
  <si>
    <t>羽幌町</t>
  </si>
  <si>
    <t>大和市</t>
  </si>
  <si>
    <t>野迫川村</t>
  </si>
  <si>
    <t>三宅村</t>
  </si>
  <si>
    <t>伊勢原市</t>
  </si>
  <si>
    <t>王滝村</t>
  </si>
  <si>
    <t>高浜町</t>
  </si>
  <si>
    <t>美幌町</t>
  </si>
  <si>
    <t>枝幸町</t>
  </si>
  <si>
    <t>小山市</t>
  </si>
  <si>
    <t>寒川町</t>
  </si>
  <si>
    <t>白岡市</t>
    <rPh sb="0" eb="2">
      <t>シラオカ</t>
    </rPh>
    <rPh sb="2" eb="3">
      <t>シ</t>
    </rPh>
    <phoneticPr fontId="43"/>
  </si>
  <si>
    <t>上山市</t>
  </si>
  <si>
    <t>豊富町</t>
  </si>
  <si>
    <t>川西市</t>
  </si>
  <si>
    <t>愛川町</t>
  </si>
  <si>
    <t>美郷町</t>
  </si>
  <si>
    <t>富加町</t>
  </si>
  <si>
    <t>礼文町</t>
  </si>
  <si>
    <t>知立市</t>
  </si>
  <si>
    <t>木島平村</t>
  </si>
  <si>
    <t>豊明市</t>
  </si>
  <si>
    <t>利尻富士町</t>
  </si>
  <si>
    <t>甲府市</t>
  </si>
  <si>
    <t>粟島浦村</t>
  </si>
  <si>
    <t>大島町</t>
  </si>
  <si>
    <t>草津市</t>
  </si>
  <si>
    <t>富士見市</t>
  </si>
  <si>
    <t>津別町</t>
  </si>
  <si>
    <t>富谷市</t>
    <rPh sb="2" eb="3">
      <t>シ</t>
    </rPh>
    <phoneticPr fontId="43"/>
  </si>
  <si>
    <t>斜里町</t>
  </si>
  <si>
    <t>越谷市</t>
  </si>
  <si>
    <t>清里町</t>
  </si>
  <si>
    <t>蓮田市</t>
  </si>
  <si>
    <t>茨木市</t>
  </si>
  <si>
    <t>矢吹町</t>
  </si>
  <si>
    <t>一宮市</t>
  </si>
  <si>
    <t>放課後等デイサービス</t>
  </si>
  <si>
    <t>八尾市</t>
  </si>
  <si>
    <t>静岡市</t>
  </si>
  <si>
    <t>粟国村</t>
  </si>
  <si>
    <t>松原市</t>
  </si>
  <si>
    <t>湧別町</t>
  </si>
  <si>
    <t>大多喜町</t>
  </si>
  <si>
    <t>滝上町</t>
  </si>
  <si>
    <t>おいらせ町</t>
  </si>
  <si>
    <t>王寺町</t>
  </si>
  <si>
    <t>かすみがうら市</t>
  </si>
  <si>
    <t>興部町</t>
  </si>
  <si>
    <t>湯浅町</t>
  </si>
  <si>
    <t>交野市</t>
  </si>
  <si>
    <t>大田原市</t>
  </si>
  <si>
    <t>南小国町</t>
  </si>
  <si>
    <t>外ヶ浜町</t>
  </si>
  <si>
    <t>千代田町</t>
  </si>
  <si>
    <t>吉富町</t>
  </si>
  <si>
    <t>尼崎市</t>
  </si>
  <si>
    <t>盛岡市</t>
  </si>
  <si>
    <t>所沢市</t>
  </si>
  <si>
    <t>土佐町</t>
  </si>
  <si>
    <t>室戸市</t>
  </si>
  <si>
    <t>湖南市</t>
  </si>
  <si>
    <t>伊丹市</t>
  </si>
  <si>
    <t>壮瞥町</t>
  </si>
  <si>
    <t>八郎潟町</t>
  </si>
  <si>
    <t>川内村</t>
  </si>
  <si>
    <t>宮若市</t>
  </si>
  <si>
    <t>広島市</t>
  </si>
  <si>
    <t>東秩父村</t>
  </si>
  <si>
    <t>山梨市</t>
  </si>
  <si>
    <t>府中町</t>
  </si>
  <si>
    <t>紫波町</t>
  </si>
  <si>
    <t>古河市</t>
  </si>
  <si>
    <t>太子町</t>
  </si>
  <si>
    <t>宮崎市</t>
  </si>
  <si>
    <t>川崎市</t>
  </si>
  <si>
    <t>田舎館村</t>
  </si>
  <si>
    <t>安平町</t>
  </si>
  <si>
    <t>むかわ町</t>
  </si>
  <si>
    <t>玉城町</t>
  </si>
  <si>
    <t>御宿町</t>
  </si>
  <si>
    <t>仙台市</t>
  </si>
  <si>
    <t>平取町</t>
  </si>
  <si>
    <t>袋井市</t>
  </si>
  <si>
    <t>燕市</t>
  </si>
  <si>
    <t>新冠町</t>
  </si>
  <si>
    <t>宇都宮市</t>
  </si>
  <si>
    <t>鹿追町</t>
  </si>
  <si>
    <t>六戸町</t>
  </si>
  <si>
    <t>五木村</t>
  </si>
  <si>
    <t>中土佐町</t>
  </si>
  <si>
    <t>えりも町</t>
  </si>
  <si>
    <t>新上五島町</t>
  </si>
  <si>
    <t>野木町</t>
  </si>
  <si>
    <t>山都町</t>
  </si>
  <si>
    <t>ときがわ町</t>
  </si>
  <si>
    <t>新ひだか町</t>
  </si>
  <si>
    <t>音更町</t>
  </si>
  <si>
    <t>斑鳩町</t>
  </si>
  <si>
    <t>横手市</t>
  </si>
  <si>
    <t>行田市</t>
  </si>
  <si>
    <t>みどり市</t>
  </si>
  <si>
    <t>上士幌町</t>
  </si>
  <si>
    <t>新得町</t>
  </si>
  <si>
    <t>小鹿野町</t>
  </si>
  <si>
    <t>加須市</t>
  </si>
  <si>
    <t>涌谷町</t>
  </si>
  <si>
    <t>東松山市</t>
  </si>
  <si>
    <t>芽室町</t>
  </si>
  <si>
    <t>中札内村</t>
  </si>
  <si>
    <t>蟹江町</t>
  </si>
  <si>
    <t>狭山市</t>
  </si>
  <si>
    <t>笠松町</t>
  </si>
  <si>
    <t>羽生市</t>
  </si>
  <si>
    <t>生坂村</t>
  </si>
  <si>
    <t>鴻巣市</t>
  </si>
  <si>
    <t>安堵町</t>
  </si>
  <si>
    <t>幕別町</t>
  </si>
  <si>
    <t>菊川市</t>
  </si>
  <si>
    <t>蕨市</t>
  </si>
  <si>
    <t>処遇加算なし</t>
    <rPh sb="0" eb="2">
      <t>ショグウ</t>
    </rPh>
    <rPh sb="2" eb="4">
      <t>カサン</t>
    </rPh>
    <phoneticPr fontId="46"/>
  </si>
  <si>
    <t>表１　加算率一覧</t>
    <rPh sb="0" eb="1">
      <t>ヒョウ</t>
    </rPh>
    <rPh sb="3" eb="6">
      <t>カサンリツ</t>
    </rPh>
    <rPh sb="6" eb="8">
      <t>イチラン</t>
    </rPh>
    <phoneticPr fontId="42"/>
  </si>
  <si>
    <t>豊頃町</t>
  </si>
  <si>
    <t>村上市</t>
  </si>
  <si>
    <t>入間市</t>
  </si>
  <si>
    <t>福智町</t>
  </si>
  <si>
    <t>桶川市</t>
  </si>
  <si>
    <t>榛東村</t>
  </si>
  <si>
    <t>城里町</t>
  </si>
  <si>
    <t>小布施町</t>
  </si>
  <si>
    <t>足寄町</t>
  </si>
  <si>
    <t>徳島市</t>
  </si>
  <si>
    <t>伊那市</t>
  </si>
  <si>
    <t>北本市</t>
  </si>
  <si>
    <t>茂木町</t>
  </si>
  <si>
    <t>浦幌町</t>
  </si>
  <si>
    <t>稲沢市</t>
  </si>
  <si>
    <t>大治町</t>
  </si>
  <si>
    <t>釧路町</t>
  </si>
  <si>
    <t>三郷市</t>
  </si>
  <si>
    <t>厚岸町</t>
  </si>
  <si>
    <t>湯沢市</t>
  </si>
  <si>
    <t>坂戸市</t>
  </si>
  <si>
    <t>標茶町</t>
  </si>
  <si>
    <t>茨城町</t>
  </si>
  <si>
    <t>吉野町</t>
  </si>
  <si>
    <t>鶴ヶ島市</t>
  </si>
  <si>
    <t>大河原町</t>
  </si>
  <si>
    <t>標津町</t>
  </si>
  <si>
    <t>松伏町</t>
  </si>
  <si>
    <t>太田市</t>
  </si>
  <si>
    <t>三木市</t>
  </si>
  <si>
    <t>泊村</t>
    <rPh sb="0" eb="2">
      <t>トマリムラ</t>
    </rPh>
    <phoneticPr fontId="43"/>
  </si>
  <si>
    <t>木更津市</t>
  </si>
  <si>
    <t>遠野市</t>
  </si>
  <si>
    <t>奈良市</t>
  </si>
  <si>
    <t>留夜別村</t>
  </si>
  <si>
    <t>草津町</t>
  </si>
  <si>
    <t>野田市</t>
  </si>
  <si>
    <t>美濃市</t>
  </si>
  <si>
    <t>能勢町</t>
  </si>
  <si>
    <t>七宗町</t>
  </si>
  <si>
    <t>蘂取村</t>
  </si>
  <si>
    <t>北島町</t>
  </si>
  <si>
    <t>我孫子市</t>
  </si>
  <si>
    <t>河津町</t>
  </si>
  <si>
    <t>西目屋村</t>
  </si>
  <si>
    <t>平川市</t>
  </si>
  <si>
    <t>弘前市</t>
  </si>
  <si>
    <t>黒石市</t>
  </si>
  <si>
    <t>登米市</t>
  </si>
  <si>
    <t>三川町</t>
  </si>
  <si>
    <t>鎌ケ谷市</t>
  </si>
  <si>
    <t>八戸市</t>
  </si>
  <si>
    <t>香取市</t>
  </si>
  <si>
    <t>白井市</t>
  </si>
  <si>
    <t>知多市</t>
  </si>
  <si>
    <t>五所川原市</t>
  </si>
  <si>
    <t>普代村</t>
  </si>
  <si>
    <t>武蔵村山市</t>
  </si>
  <si>
    <t>羽村市</t>
  </si>
  <si>
    <t>千早赤阪村</t>
  </si>
  <si>
    <t>新温泉町</t>
  </si>
  <si>
    <t>十和田市</t>
  </si>
  <si>
    <t>奥多摩町</t>
  </si>
  <si>
    <t>秦野市</t>
  </si>
  <si>
    <t>大磯町</t>
  </si>
  <si>
    <t>八千代町</t>
  </si>
  <si>
    <t>清川村</t>
  </si>
  <si>
    <t>岐阜市</t>
  </si>
  <si>
    <t>板柳町</t>
  </si>
  <si>
    <t>津島市</t>
  </si>
  <si>
    <t>中泊町</t>
  </si>
  <si>
    <t>上峰町</t>
  </si>
  <si>
    <t>野辺地町</t>
  </si>
  <si>
    <t>飛島村</t>
  </si>
  <si>
    <t>七戸町</t>
  </si>
  <si>
    <t>犬山市</t>
  </si>
  <si>
    <t>宿毛市</t>
  </si>
  <si>
    <t>田布施町</t>
  </si>
  <si>
    <t>江南市</t>
  </si>
  <si>
    <t>見附市</t>
  </si>
  <si>
    <t>横浜町</t>
  </si>
  <si>
    <t>六ヶ所村</t>
  </si>
  <si>
    <t>岩倉市</t>
  </si>
  <si>
    <t>日進市</t>
  </si>
  <si>
    <t>長野市</t>
  </si>
  <si>
    <t>須賀川市</t>
  </si>
  <si>
    <t>本庄市</t>
  </si>
  <si>
    <t>大間町</t>
  </si>
  <si>
    <t>愛西市</t>
  </si>
  <si>
    <t>貝塚市</t>
  </si>
  <si>
    <t>旭市</t>
  </si>
  <si>
    <t>北名古屋市</t>
  </si>
  <si>
    <t>鶴岡市</t>
  </si>
  <si>
    <t>十日町市</t>
  </si>
  <si>
    <t>佐井村</t>
  </si>
  <si>
    <t>三戸町</t>
  </si>
  <si>
    <t>あま市</t>
  </si>
  <si>
    <t>常陸太田市</t>
  </si>
  <si>
    <t>土庄町</t>
  </si>
  <si>
    <t>五戸町</t>
  </si>
  <si>
    <t>長井市</t>
  </si>
  <si>
    <t>安曇野市</t>
  </si>
  <si>
    <t>那須烏山市</t>
  </si>
  <si>
    <t>長久手市</t>
  </si>
  <si>
    <t>笛吹市</t>
  </si>
  <si>
    <t>東郷町</t>
  </si>
  <si>
    <t>南部町</t>
  </si>
  <si>
    <t>階上町</t>
  </si>
  <si>
    <t>河北町</t>
  </si>
  <si>
    <t>桑折町</t>
  </si>
  <si>
    <t>神津島村</t>
  </si>
  <si>
    <t>津市</t>
  </si>
  <si>
    <t>大船渡市</t>
  </si>
  <si>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3"/>
  </si>
  <si>
    <t>四日市市</t>
  </si>
  <si>
    <t>川場村</t>
  </si>
  <si>
    <t>花巻市</t>
  </si>
  <si>
    <t>桑名市</t>
  </si>
  <si>
    <t>北上市</t>
  </si>
  <si>
    <t>塩竈市</t>
  </si>
  <si>
    <t>鈴鹿市</t>
  </si>
  <si>
    <t>鳥羽市</t>
  </si>
  <si>
    <t>久慈市</t>
  </si>
  <si>
    <t>亀山市</t>
  </si>
  <si>
    <t>上三川町</t>
  </si>
  <si>
    <t>一関市</t>
  </si>
  <si>
    <t>西予市</t>
  </si>
  <si>
    <t>陸前高田市</t>
  </si>
  <si>
    <t>北塩原村</t>
  </si>
  <si>
    <t>釜石市</t>
  </si>
  <si>
    <t>宇治市</t>
  </si>
  <si>
    <t>伊勢市</t>
  </si>
  <si>
    <t>八幡平市</t>
  </si>
  <si>
    <t>竹富町</t>
  </si>
  <si>
    <t>豊能町</t>
  </si>
  <si>
    <t>中級ヘルパー</t>
    <rPh sb="0" eb="2">
      <t>チュウキュウ</t>
    </rPh>
    <phoneticPr fontId="42"/>
  </si>
  <si>
    <t>城陽市</t>
  </si>
  <si>
    <t>奥州市</t>
  </si>
  <si>
    <t>向日市</t>
  </si>
  <si>
    <t>滝沢市</t>
    <rPh sb="2" eb="3">
      <t>シ</t>
    </rPh>
    <phoneticPr fontId="43"/>
  </si>
  <si>
    <t>八幡市</t>
  </si>
  <si>
    <t>吉見町</t>
  </si>
  <si>
    <t>可児市</t>
  </si>
  <si>
    <t>雫石町</t>
  </si>
  <si>
    <t>大阪狭山市</t>
  </si>
  <si>
    <t>木津川市</t>
  </si>
  <si>
    <t>大山崎町</t>
  </si>
  <si>
    <t>精華町</t>
  </si>
  <si>
    <t>矢巾町</t>
  </si>
  <si>
    <t>泉大津市</t>
  </si>
  <si>
    <t>足利市</t>
  </si>
  <si>
    <t>瑞穂市</t>
  </si>
  <si>
    <t>岡谷市</t>
  </si>
  <si>
    <t>金ケ崎町</t>
  </si>
  <si>
    <t>住田町</t>
  </si>
  <si>
    <t>大槌町</t>
  </si>
  <si>
    <t>富岡町</t>
  </si>
  <si>
    <t>朝日村</t>
  </si>
  <si>
    <t>大潟村</t>
  </si>
  <si>
    <t>山田町</t>
  </si>
  <si>
    <t>大野町</t>
  </si>
  <si>
    <t>和泉市</t>
  </si>
  <si>
    <t>伊江村</t>
  </si>
  <si>
    <t>上勝町</t>
  </si>
  <si>
    <t>岩泉町</t>
  </si>
  <si>
    <t>藤井寺市</t>
  </si>
  <si>
    <t>裾野市</t>
  </si>
  <si>
    <t>共同生活援助（外部サービス利用型）</t>
    <rPh sb="0" eb="2">
      <t>キョウドウ</t>
    </rPh>
    <rPh sb="2" eb="4">
      <t>セイカツ</t>
    </rPh>
    <rPh sb="4" eb="6">
      <t>エンジョ</t>
    </rPh>
    <phoneticPr fontId="45"/>
  </si>
  <si>
    <t>境町</t>
  </si>
  <si>
    <t>枕崎市</t>
  </si>
  <si>
    <t>泉南市</t>
  </si>
  <si>
    <t>九戸村</t>
  </si>
  <si>
    <t>姫路市</t>
  </si>
  <si>
    <t>一戸町</t>
  </si>
  <si>
    <t>菰野町</t>
  </si>
  <si>
    <t>石巻市</t>
  </si>
  <si>
    <t>浜田市</t>
  </si>
  <si>
    <t>琴浦町</t>
  </si>
  <si>
    <t>熊取町</t>
  </si>
  <si>
    <t>気仙沼市</t>
  </si>
  <si>
    <t>岬町</t>
  </si>
  <si>
    <t>田尻町</t>
  </si>
  <si>
    <t>飯豊町</t>
  </si>
  <si>
    <t>つるぎ町</t>
  </si>
  <si>
    <t>白石市</t>
  </si>
  <si>
    <t>昭和村</t>
  </si>
  <si>
    <t>名取市</t>
  </si>
  <si>
    <t>角田市</t>
  </si>
  <si>
    <t>西脇市</t>
  </si>
  <si>
    <t>河南町</t>
  </si>
  <si>
    <t>由利本荘市</t>
  </si>
  <si>
    <t>東洋町</t>
  </si>
  <si>
    <t>大崎市</t>
  </si>
  <si>
    <t>廿日市市</t>
  </si>
  <si>
    <t>八街市</t>
  </si>
  <si>
    <t>生駒市</t>
  </si>
  <si>
    <t>福津市</t>
  </si>
  <si>
    <t>和歌山市</t>
  </si>
  <si>
    <t>蔵王町</t>
  </si>
  <si>
    <t>鞍手町</t>
  </si>
  <si>
    <t>七ヶ宿町</t>
  </si>
  <si>
    <t>大野城市</t>
  </si>
  <si>
    <t>市川三郷町</t>
  </si>
  <si>
    <t>大野市</t>
  </si>
  <si>
    <t>太宰府市</t>
  </si>
  <si>
    <t>内灘町</t>
  </si>
  <si>
    <t>村田町</t>
  </si>
  <si>
    <t>東村</t>
  </si>
  <si>
    <t>柴田町</t>
  </si>
  <si>
    <t>川崎町</t>
  </si>
  <si>
    <t>長浜市</t>
  </si>
  <si>
    <t>飯舘村</t>
  </si>
  <si>
    <t>桐生市</t>
  </si>
  <si>
    <t>結城市</t>
  </si>
  <si>
    <t>松島町</t>
  </si>
  <si>
    <t>支援の好事例や、利用者やその家族からの謝意等の情報を共有する機会の提供</t>
    <rPh sb="0" eb="2">
      <t>シエン</t>
    </rPh>
    <phoneticPr fontId="42"/>
  </si>
  <si>
    <t>南牧村</t>
  </si>
  <si>
    <t>七ヶ浜町</t>
  </si>
  <si>
    <t>常総市</t>
  </si>
  <si>
    <t>昭和町</t>
  </si>
  <si>
    <t>利府町</t>
  </si>
  <si>
    <t>笠間市</t>
  </si>
  <si>
    <t>高原町</t>
  </si>
  <si>
    <t>大和町</t>
  </si>
  <si>
    <t>三島市</t>
  </si>
  <si>
    <t>大郷町</t>
  </si>
  <si>
    <t>嬬恋村</t>
  </si>
  <si>
    <t>敦賀市</t>
  </si>
  <si>
    <t>行方市</t>
  </si>
  <si>
    <t>板野町</t>
  </si>
  <si>
    <t>那珂市</t>
  </si>
  <si>
    <t>通常の障害福祉サービス業務</t>
    <rPh sb="3" eb="5">
      <t>ショウガイ</t>
    </rPh>
    <rPh sb="5" eb="7">
      <t>フクシ</t>
    </rPh>
    <rPh sb="11" eb="13">
      <t>ギョウム</t>
    </rPh>
    <phoneticPr fontId="42"/>
  </si>
  <si>
    <t>加美町</t>
  </si>
  <si>
    <t>雲仙市</t>
  </si>
  <si>
    <t>白河市</t>
  </si>
  <si>
    <t>出雲崎町</t>
  </si>
  <si>
    <t>稲敷市</t>
  </si>
  <si>
    <t>伊豆の国市</t>
  </si>
  <si>
    <t>つくばみらい市</t>
  </si>
  <si>
    <t>杵築市</t>
  </si>
  <si>
    <t>美里町</t>
  </si>
  <si>
    <t>阿久比町</t>
  </si>
  <si>
    <t>小松島市</t>
  </si>
  <si>
    <t>大月市</t>
  </si>
  <si>
    <t>大洗町</t>
  </si>
  <si>
    <t>女川町</t>
  </si>
  <si>
    <t>四万十市</t>
  </si>
  <si>
    <t>秋田市</t>
  </si>
  <si>
    <t>能代市</t>
  </si>
  <si>
    <t>五霞町</t>
  </si>
  <si>
    <t>壬生町</t>
  </si>
  <si>
    <t>鹿沼市</t>
  </si>
  <si>
    <t>瀬戸市</t>
  </si>
  <si>
    <t>潟上市</t>
  </si>
  <si>
    <t>長南町</t>
  </si>
  <si>
    <t>楢葉町</t>
  </si>
  <si>
    <t>大分市</t>
  </si>
  <si>
    <t>さくら市</t>
  </si>
  <si>
    <t>高鍋町</t>
  </si>
  <si>
    <t>北秋田市</t>
  </si>
  <si>
    <t>下野市</t>
  </si>
  <si>
    <t>神栖市</t>
  </si>
  <si>
    <t>広野町</t>
  </si>
  <si>
    <t>にかほ市</t>
  </si>
  <si>
    <t>仙北市</t>
  </si>
  <si>
    <t>小坂町</t>
  </si>
  <si>
    <t>阿蘇市</t>
  </si>
  <si>
    <t>藤里町</t>
  </si>
  <si>
    <t>渋川市</t>
  </si>
  <si>
    <t>三種町</t>
  </si>
  <si>
    <t>大和高田市</t>
  </si>
  <si>
    <t>五城目町</t>
  </si>
  <si>
    <t>玉村町</t>
  </si>
  <si>
    <t>大玉村</t>
  </si>
  <si>
    <t>熱海市</t>
  </si>
  <si>
    <t>井川町</t>
  </si>
  <si>
    <t>深谷市</t>
  </si>
  <si>
    <t>筑北村</t>
  </si>
  <si>
    <t>越生町</t>
  </si>
  <si>
    <t>東根市</t>
  </si>
  <si>
    <t>滑川町</t>
  </si>
  <si>
    <t>●年以上
介護福祉士
介護職員実務者研修修了</t>
    <rPh sb="5" eb="7">
      <t>カイゴ</t>
    </rPh>
    <rPh sb="7" eb="10">
      <t>フクシシ</t>
    </rPh>
    <phoneticPr fontId="42"/>
  </si>
  <si>
    <t>山形市</t>
  </si>
  <si>
    <t>天理市</t>
  </si>
  <si>
    <t>宝達志水町</t>
  </si>
  <si>
    <t>小矢部市</t>
  </si>
  <si>
    <t>鳩山町</t>
  </si>
  <si>
    <t>酒田市</t>
  </si>
  <si>
    <t>石井町</t>
  </si>
  <si>
    <t>寄居町</t>
  </si>
  <si>
    <t>新庄市</t>
  </si>
  <si>
    <t>塩尻市</t>
  </si>
  <si>
    <t>東浦町</t>
  </si>
  <si>
    <t>板倉町</t>
  </si>
  <si>
    <t>座間味村</t>
  </si>
  <si>
    <t>東金市</t>
  </si>
  <si>
    <t>法人
住所</t>
    <rPh sb="0" eb="2">
      <t>ホウジン</t>
    </rPh>
    <rPh sb="3" eb="5">
      <t>ジュウショ</t>
    </rPh>
    <phoneticPr fontId="42"/>
  </si>
  <si>
    <t>土佐清水市</t>
  </si>
  <si>
    <t>寒河江市</t>
  </si>
  <si>
    <t>（２）加算以外の部分で賃金水準を下げないことについて</t>
    <rPh sb="3" eb="5">
      <t>カサン</t>
    </rPh>
    <rPh sb="5" eb="7">
      <t>イガイ</t>
    </rPh>
    <rPh sb="8" eb="10">
      <t>ブブン</t>
    </rPh>
    <rPh sb="11" eb="13">
      <t>チンギン</t>
    </rPh>
    <rPh sb="13" eb="15">
      <t>スイジュン</t>
    </rPh>
    <rPh sb="16" eb="17">
      <t>サ</t>
    </rPh>
    <phoneticPr fontId="42"/>
  </si>
  <si>
    <t>美祢市</t>
  </si>
  <si>
    <t>君津市</t>
  </si>
  <si>
    <t>松本市</t>
  </si>
  <si>
    <t>天童市</t>
  </si>
  <si>
    <r>
      <rPr>
        <sz val="11"/>
        <color theme="1"/>
        <rFont val="ＭＳ ゴシック"/>
        <family val="3"/>
        <charset val="128"/>
      </rPr>
      <t>参考１　職場環境等の改善の取組</t>
    </r>
    <r>
      <rPr>
        <sz val="9"/>
        <color theme="1"/>
        <rFont val="ＭＳ ゴシック"/>
        <family val="3"/>
        <charset val="128"/>
      </rPr>
      <t xml:space="preserve">
（以下に掲げる25の取組のうち、全体で１つ以上の取組にチェック（✓）を入れてください。）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3"/>
  </si>
  <si>
    <t>長柄町</t>
  </si>
  <si>
    <t>南木曽町</t>
  </si>
  <si>
    <t>南陽市</t>
  </si>
  <si>
    <t>職業体験の受入れや地域行事への参加や主催等による職業魅力向上の取組の実施</t>
    <rPh sb="34" eb="36">
      <t>ジッシ</t>
    </rPh>
    <phoneticPr fontId="42"/>
  </si>
  <si>
    <t>山辺町</t>
  </si>
  <si>
    <t xml:space="preserve"> 令和６年度の賃金改善額（年額）</t>
    <rPh sb="1" eb="3">
      <t>レイワ</t>
    </rPh>
    <rPh sb="4" eb="6">
      <t>ネンド</t>
    </rPh>
    <rPh sb="7" eb="11">
      <t>チンギンカイゼン</t>
    </rPh>
    <rPh sb="11" eb="12">
      <t>ガク</t>
    </rPh>
    <rPh sb="13" eb="15">
      <t>ネンガク</t>
    </rPh>
    <phoneticPr fontId="3"/>
  </si>
  <si>
    <t>西川町</t>
  </si>
  <si>
    <t>広陵町</t>
  </si>
  <si>
    <t>古賀市</t>
  </si>
  <si>
    <t>氷川町</t>
  </si>
  <si>
    <t>朝日町</t>
  </si>
  <si>
    <t>富山市</t>
  </si>
  <si>
    <t>越前市</t>
  </si>
  <si>
    <t>金沢市</t>
  </si>
  <si>
    <t>大石田町</t>
  </si>
  <si>
    <t>塙町</t>
  </si>
  <si>
    <t>R6.4～R6.5</t>
  </si>
  <si>
    <t>金山町</t>
  </si>
  <si>
    <t>多摩市</t>
  </si>
  <si>
    <t>福井市</t>
  </si>
  <si>
    <t>最上町</t>
  </si>
  <si>
    <t>入社時～
介護職員初任者研修修了</t>
    <rPh sb="2" eb="3">
      <t>ジ</t>
    </rPh>
    <rPh sb="5" eb="7">
      <t>カイゴ</t>
    </rPh>
    <rPh sb="7" eb="9">
      <t>ショクイン</t>
    </rPh>
    <rPh sb="9" eb="12">
      <t>ショニンシャ</t>
    </rPh>
    <rPh sb="12" eb="14">
      <t>ケンシュウ</t>
    </rPh>
    <phoneticPr fontId="42"/>
  </si>
  <si>
    <t>井原市</t>
  </si>
  <si>
    <t>舟形町</t>
  </si>
  <si>
    <t>海老名市</t>
  </si>
  <si>
    <t>鮭川村</t>
  </si>
  <si>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42"/>
  </si>
  <si>
    <t>川北町</t>
  </si>
  <si>
    <t>戸沢村</t>
  </si>
  <si>
    <t>国見町</t>
  </si>
  <si>
    <t>東員町</t>
  </si>
  <si>
    <t>高畠町</t>
  </si>
  <si>
    <t>久山町</t>
  </si>
  <si>
    <t>各務原市</t>
  </si>
  <si>
    <t>多治見市</t>
  </si>
  <si>
    <t>庄内町</t>
  </si>
  <si>
    <t>下諏訪町</t>
  </si>
  <si>
    <t>沼津市</t>
  </si>
  <si>
    <t>　・ 個別の希望に基づく研修計画を作成し、年●回以上●●研修をオンラインで受講。
　・ 上記の他、月２回ランチミーティングを行い、支援の向上に資する業務の中での気づきの共有やお互いへのフィードバックを行う。
　・ 実務経験が●年以上の福祉・介護職員が●年目までに実務者研修を受講した場合、受講費用の補助として、●●万円を支給。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5" eb="67">
      <t>シエン</t>
    </rPh>
    <rPh sb="68" eb="70">
      <t>コウジョウ</t>
    </rPh>
    <rPh sb="71" eb="72">
      <t>シ</t>
    </rPh>
    <rPh sb="74" eb="76">
      <t>ギョウム</t>
    </rPh>
    <rPh sb="77" eb="78">
      <t>ナカ</t>
    </rPh>
    <rPh sb="80" eb="81">
      <t>キ</t>
    </rPh>
    <rPh sb="84" eb="86">
      <t>キョウユウ</t>
    </rPh>
    <rPh sb="88" eb="89">
      <t>タガ</t>
    </rPh>
    <rPh sb="100" eb="101">
      <t>オコナ</t>
    </rPh>
    <rPh sb="117" eb="119">
      <t>フクシ</t>
    </rPh>
    <phoneticPr fontId="3"/>
  </si>
  <si>
    <t>遊佐町</t>
  </si>
  <si>
    <t>中種子町</t>
  </si>
  <si>
    <t>福島市</t>
  </si>
  <si>
    <t>富士宮市</t>
  </si>
  <si>
    <t>竜王町</t>
  </si>
  <si>
    <t>島田市</t>
  </si>
  <si>
    <t>生活介護</t>
  </si>
  <si>
    <t>郡山市</t>
  </si>
  <si>
    <t>美浦村</t>
  </si>
  <si>
    <t>磐田市</t>
  </si>
  <si>
    <t>焼津市</t>
  </si>
  <si>
    <t>掛川市</t>
  </si>
  <si>
    <t>井手町</t>
  </si>
  <si>
    <t>二本松市</t>
  </si>
  <si>
    <t>自立訓練（生活訓練）</t>
  </si>
  <si>
    <t>田村市</t>
  </si>
  <si>
    <t>新居浜市</t>
  </si>
  <si>
    <t>本宮市</t>
  </si>
  <si>
    <t>小山町</t>
  </si>
  <si>
    <t>川根本町</t>
  </si>
  <si>
    <t>岩出市</t>
  </si>
  <si>
    <t>鏡石町</t>
  </si>
  <si>
    <t>豊川市</t>
  </si>
  <si>
    <t>下郷町</t>
  </si>
  <si>
    <t>蒲郡市</t>
  </si>
  <si>
    <t>檜枝岐村</t>
  </si>
  <si>
    <t>令和</t>
    <rPh sb="0" eb="2">
      <t>レイワ</t>
    </rPh>
    <phoneticPr fontId="3"/>
  </si>
  <si>
    <t>常滑市</t>
  </si>
  <si>
    <t>柳津町</t>
  </si>
  <si>
    <t>只見町</t>
  </si>
  <si>
    <t>小牧市</t>
  </si>
  <si>
    <t>小野町</t>
  </si>
  <si>
    <t>今治市</t>
  </si>
  <si>
    <t>南会津町</t>
  </si>
  <si>
    <t>西会津町</t>
  </si>
  <si>
    <t>～令和</t>
    <rPh sb="1" eb="3">
      <t>レイワ</t>
    </rPh>
    <phoneticPr fontId="3"/>
  </si>
  <si>
    <t>大府市</t>
  </si>
  <si>
    <t>磐梯町</t>
  </si>
  <si>
    <t>あさぎり町</t>
  </si>
  <si>
    <t>須坂市</t>
  </si>
  <si>
    <t>猪苗代町</t>
  </si>
  <si>
    <t>白山市</t>
  </si>
  <si>
    <t>高浜市</t>
  </si>
  <si>
    <t>湯川村</t>
  </si>
  <si>
    <t>扶桑町</t>
  </si>
  <si>
    <t>三島町</t>
  </si>
  <si>
    <t>(ウ)令和５年度の各障害福祉サービス事業者等の独自の賃金改善額</t>
    <rPh sb="3" eb="5">
      <t xml:space="preserve">レイワ </t>
    </rPh>
    <rPh sb="10" eb="12">
      <t>ショウガイ</t>
    </rPh>
    <rPh sb="12" eb="14">
      <t>フクシ</t>
    </rPh>
    <phoneticPr fontId="42"/>
  </si>
  <si>
    <t>横瀬町</t>
  </si>
  <si>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42"/>
  </si>
  <si>
    <t>幸田町</t>
  </si>
  <si>
    <t>北区</t>
  </si>
  <si>
    <t>西郷村</t>
  </si>
  <si>
    <t>設楽町</t>
  </si>
  <si>
    <t>新加算Ⅲ</t>
    <rPh sb="0" eb="3">
      <t>シンカサン</t>
    </rPh>
    <phoneticPr fontId="46"/>
  </si>
  <si>
    <t>豊根村</t>
  </si>
  <si>
    <t>和木町</t>
  </si>
  <si>
    <t>名張市</t>
  </si>
  <si>
    <t>鹿嶋市</t>
  </si>
  <si>
    <t>棚倉町</t>
  </si>
  <si>
    <t>いなべ市</t>
  </si>
  <si>
    <t>伊賀市</t>
  </si>
  <si>
    <t>玉川村</t>
  </si>
  <si>
    <t>川越町</t>
  </si>
  <si>
    <t>浪江町</t>
  </si>
  <si>
    <t>神川町</t>
  </si>
  <si>
    <t>古殿町</t>
  </si>
  <si>
    <t>湖西市</t>
  </si>
  <si>
    <t>稲美町</t>
  </si>
  <si>
    <t>野洲市</t>
  </si>
  <si>
    <t>東近江市</t>
  </si>
  <si>
    <t>久御山町</t>
  </si>
  <si>
    <t>葛尾村</t>
  </si>
  <si>
    <t>石岡市</t>
  </si>
  <si>
    <t>常勤（月給）
・基本給 ●●●円～
・資格手当 ＋●●円</t>
    <rPh sb="0" eb="2">
      <t>ジョウキン</t>
    </rPh>
    <rPh sb="19" eb="21">
      <t>シカク</t>
    </rPh>
    <phoneticPr fontId="42"/>
  </si>
  <si>
    <t>御所市</t>
  </si>
  <si>
    <t>葛城市</t>
  </si>
  <si>
    <t>山添村</t>
  </si>
  <si>
    <t>与那国町</t>
  </si>
  <si>
    <t>高萩市</t>
  </si>
  <si>
    <t>安中市</t>
  </si>
  <si>
    <t>薩摩川内市</t>
  </si>
  <si>
    <t>水上村</t>
  </si>
  <si>
    <t>白石町</t>
  </si>
  <si>
    <t>高岡市</t>
  </si>
  <si>
    <t>北茨城市</t>
  </si>
  <si>
    <t>三宅町</t>
  </si>
  <si>
    <t>曽爾村</t>
  </si>
  <si>
    <t>信濃町</t>
  </si>
  <si>
    <t>潮来市</t>
  </si>
  <si>
    <t>長洲町</t>
  </si>
  <si>
    <t>明日香村</t>
  </si>
  <si>
    <t>上牧町</t>
  </si>
  <si>
    <t>河合町</t>
  </si>
  <si>
    <t>別紙様式７－１（加算未算定事業所）</t>
    <rPh sb="0" eb="2">
      <t>ベッシ</t>
    </rPh>
    <rPh sb="2" eb="4">
      <t>ヨウシキ</t>
    </rPh>
    <rPh sb="8" eb="10">
      <t>カサン</t>
    </rPh>
    <rPh sb="10" eb="11">
      <t>ミ</t>
    </rPh>
    <rPh sb="11" eb="13">
      <t>サンテイ</t>
    </rPh>
    <rPh sb="13" eb="16">
      <t>ジギョウショ</t>
    </rPh>
    <phoneticPr fontId="3"/>
  </si>
  <si>
    <t>岡山市</t>
  </si>
  <si>
    <t>東広島市</t>
  </si>
  <si>
    <t>高度な業務の遂行
グループの統括
他の従業員への指導・育成</t>
    <rPh sb="0" eb="2">
      <t>コウド</t>
    </rPh>
    <rPh sb="6" eb="8">
      <t>スイコウ</t>
    </rPh>
    <rPh sb="14" eb="16">
      <t>トウカツ</t>
    </rPh>
    <rPh sb="24" eb="26">
      <t>シドウ</t>
    </rPh>
    <rPh sb="27" eb="29">
      <t>イクセイ</t>
    </rPh>
    <phoneticPr fontId="42"/>
  </si>
  <si>
    <t>福岡県</t>
    <rPh sb="0" eb="3">
      <t>フクオカケン</t>
    </rPh>
    <phoneticPr fontId="43"/>
  </si>
  <si>
    <t>桜川市</t>
  </si>
  <si>
    <t>長与町</t>
  </si>
  <si>
    <t>坂町</t>
  </si>
  <si>
    <t>柳川市</t>
  </si>
  <si>
    <t>周南市</t>
  </si>
  <si>
    <t>北九州市</t>
  </si>
  <si>
    <t>飯塚市</t>
  </si>
  <si>
    <t>大子町</t>
  </si>
  <si>
    <t>佐野市</t>
  </si>
  <si>
    <t>佐渡市</t>
  </si>
  <si>
    <t>矢板市</t>
  </si>
  <si>
    <t>那須塩原市</t>
  </si>
  <si>
    <t>益子町</t>
  </si>
  <si>
    <t>福祉型障害児入所施設</t>
  </si>
  <si>
    <t>市貝町</t>
  </si>
  <si>
    <t>塩谷町</t>
  </si>
  <si>
    <t>一宮町</t>
  </si>
  <si>
    <t>給与
（常勤・月給）</t>
    <rPh sb="7" eb="9">
      <t>ゲッキュウ</t>
    </rPh>
    <phoneticPr fontId="3"/>
  </si>
  <si>
    <t>津和野町</t>
  </si>
  <si>
    <t>那須町</t>
  </si>
  <si>
    <t>那珂川町</t>
  </si>
  <si>
    <t>障害者支援施設：就労継続支援Ａ型</t>
  </si>
  <si>
    <t>藤岡市</t>
  </si>
  <si>
    <t>富岡市</t>
  </si>
  <si>
    <t>志木市</t>
  </si>
  <si>
    <t>吉備中央町</t>
  </si>
  <si>
    <t>上野村</t>
  </si>
  <si>
    <t>四国中央市</t>
  </si>
  <si>
    <t>宇治田原町</t>
  </si>
  <si>
    <t>熊野市</t>
  </si>
  <si>
    <t>下仁田町</t>
  </si>
  <si>
    <t>北谷町</t>
  </si>
  <si>
    <t>五島市</t>
  </si>
  <si>
    <t>長野原町</t>
  </si>
  <si>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3"/>
  </si>
  <si>
    <t>京丹後市</t>
  </si>
  <si>
    <t>高山村</t>
  </si>
  <si>
    <t>安芸太田町</t>
  </si>
  <si>
    <t>大泉町</t>
  </si>
  <si>
    <t>宇美町</t>
  </si>
  <si>
    <t>邑楽町</t>
  </si>
  <si>
    <t>秩父市</t>
  </si>
  <si>
    <t>飯能市</t>
  </si>
  <si>
    <t>和光市</t>
  </si>
  <si>
    <t>嵐山町</t>
  </si>
  <si>
    <t>長瀞町</t>
  </si>
  <si>
    <t>新島村</t>
  </si>
  <si>
    <t>上里町</t>
  </si>
  <si>
    <t>勝浦市</t>
  </si>
  <si>
    <t>豊丘村</t>
  </si>
  <si>
    <t>富里市</t>
  </si>
  <si>
    <t>南房総市</t>
  </si>
  <si>
    <t>匝瑳市</t>
  </si>
  <si>
    <t>いすみ市</t>
  </si>
  <si>
    <t>基山町</t>
  </si>
  <si>
    <t>神崎町</t>
  </si>
  <si>
    <t>雲南市</t>
  </si>
  <si>
    <t>多古町</t>
  </si>
  <si>
    <t>九十九里町</t>
  </si>
  <si>
    <t>芝山町</t>
  </si>
  <si>
    <t>横芝光町</t>
  </si>
  <si>
    <t>睦沢町</t>
  </si>
  <si>
    <t>長生村</t>
  </si>
  <si>
    <t>共同生活援助（介護サービス包括型 ）</t>
    <rPh sb="0" eb="2">
      <t>キョウドウ</t>
    </rPh>
    <rPh sb="2" eb="4">
      <t>セイカツ</t>
    </rPh>
    <rPh sb="4" eb="6">
      <t>エンジョ</t>
    </rPh>
    <rPh sb="7" eb="9">
      <t>カイゴ</t>
    </rPh>
    <rPh sb="13" eb="15">
      <t>ホウカツ</t>
    </rPh>
    <rPh sb="15" eb="16">
      <t>ガタ</t>
    </rPh>
    <phoneticPr fontId="45"/>
  </si>
  <si>
    <t>白子町</t>
  </si>
  <si>
    <t>鋸南町</t>
  </si>
  <si>
    <t>（参考）加算の見込額（内訳）</t>
    <rPh sb="1" eb="3">
      <t>サンコウ</t>
    </rPh>
    <rPh sb="4" eb="6">
      <t>カサン</t>
    </rPh>
    <rPh sb="7" eb="9">
      <t>ミコミ</t>
    </rPh>
    <rPh sb="9" eb="10">
      <t>ガク</t>
    </rPh>
    <rPh sb="11" eb="13">
      <t>ウチワケ</t>
    </rPh>
    <phoneticPr fontId="3"/>
  </si>
  <si>
    <t>海津市</t>
  </si>
  <si>
    <t>中央区</t>
  </si>
  <si>
    <t>那智勝浦町</t>
  </si>
  <si>
    <t>港区</t>
  </si>
  <si>
    <t>新宿区</t>
  </si>
  <si>
    <t>墨田区</t>
  </si>
  <si>
    <t>江東区</t>
  </si>
  <si>
    <t>品川区</t>
  </si>
  <si>
    <t>目黒区</t>
  </si>
  <si>
    <t>宜野座村</t>
  </si>
  <si>
    <t>阿南町</t>
  </si>
  <si>
    <t>大田区</t>
  </si>
  <si>
    <t>世田谷区</t>
  </si>
  <si>
    <t>渋谷区</t>
  </si>
  <si>
    <t>中野区</t>
  </si>
  <si>
    <t>杉並区</t>
  </si>
  <si>
    <t>豊島区</t>
  </si>
  <si>
    <t>荒川区</t>
  </si>
  <si>
    <t>与那原町</t>
  </si>
  <si>
    <t>板橋区</t>
  </si>
  <si>
    <t>練馬区</t>
  </si>
  <si>
    <t>足立区</t>
  </si>
  <si>
    <t>嘉島町</t>
  </si>
  <si>
    <t>福山市</t>
  </si>
  <si>
    <t>葛飾区</t>
  </si>
  <si>
    <t>町田市</t>
  </si>
  <si>
    <t>福生市</t>
  </si>
  <si>
    <t>瑞穂町</t>
  </si>
  <si>
    <t>南国市</t>
  </si>
  <si>
    <t>福知山市</t>
  </si>
  <si>
    <t>利島村</t>
  </si>
  <si>
    <t>御蔵島村</t>
  </si>
  <si>
    <t>八丈町</t>
  </si>
  <si>
    <t>大鹿村</t>
  </si>
  <si>
    <t>南足柄市</t>
  </si>
  <si>
    <t>中井町</t>
  </si>
  <si>
    <t>大井町</t>
  </si>
  <si>
    <t>就労継続支援Ｂ型</t>
  </si>
  <si>
    <t>飯綱町</t>
  </si>
  <si>
    <t>松田町</t>
  </si>
  <si>
    <t>山北町</t>
  </si>
  <si>
    <t>開成町</t>
  </si>
  <si>
    <t>真鶴町</t>
  </si>
  <si>
    <t>本部町</t>
  </si>
  <si>
    <t>出水市</t>
  </si>
  <si>
    <t>妙高市</t>
  </si>
  <si>
    <t>湯河原町</t>
  </si>
  <si>
    <t>三条市</t>
  </si>
  <si>
    <t>小千谷市</t>
  </si>
  <si>
    <t>道志村</t>
  </si>
  <si>
    <t>加茂市</t>
  </si>
  <si>
    <t>松茂町</t>
  </si>
  <si>
    <t>糸魚川市</t>
  </si>
  <si>
    <t>加賀市</t>
  </si>
  <si>
    <t>五泉市</t>
  </si>
  <si>
    <t>阿賀野市</t>
  </si>
  <si>
    <t>魚沼市</t>
  </si>
  <si>
    <t>奥出雲町</t>
  </si>
  <si>
    <t>南魚沼市</t>
  </si>
  <si>
    <t>胎内市</t>
  </si>
  <si>
    <t>神埼市</t>
  </si>
  <si>
    <t>三次市</t>
  </si>
  <si>
    <t>田上町</t>
  </si>
  <si>
    <t>湯沢町</t>
  </si>
  <si>
    <t>氷見市</t>
  </si>
  <si>
    <t>三好市</t>
  </si>
  <si>
    <t>黒部市</t>
  </si>
  <si>
    <t>砺波市</t>
  </si>
  <si>
    <t>南砺市</t>
  </si>
  <si>
    <t>光市</t>
  </si>
  <si>
    <t>射水市</t>
  </si>
  <si>
    <t>小豆島町</t>
  </si>
  <si>
    <t>舟橋村</t>
  </si>
  <si>
    <t>土佐市</t>
  </si>
  <si>
    <t>上市町</t>
  </si>
  <si>
    <t>防府市</t>
  </si>
  <si>
    <t>入善町</t>
  </si>
  <si>
    <t>七尾市</t>
  </si>
  <si>
    <t>職位・役職</t>
    <rPh sb="0" eb="2">
      <t>ショクイ</t>
    </rPh>
    <rPh sb="3" eb="5">
      <t>ヤクショク</t>
    </rPh>
    <phoneticPr fontId="42"/>
  </si>
  <si>
    <t>小松市</t>
  </si>
  <si>
    <t>早島町</t>
  </si>
  <si>
    <t>珠洲市</t>
  </si>
  <si>
    <t>垂井町</t>
  </si>
  <si>
    <t>羽咋市</t>
  </si>
  <si>
    <t>かほく市</t>
  </si>
  <si>
    <t>能美市</t>
  </si>
  <si>
    <t>津幡町</t>
  </si>
  <si>
    <t>中能登町</t>
  </si>
  <si>
    <t>山中湖村</t>
  </si>
  <si>
    <t>穴水町</t>
  </si>
  <si>
    <t>小浜市</t>
  </si>
  <si>
    <t>坂井市</t>
  </si>
  <si>
    <t>南九州市</t>
  </si>
  <si>
    <t>永平寺町</t>
  </si>
  <si>
    <t>南越前町</t>
  </si>
  <si>
    <t>美浜町</t>
  </si>
  <si>
    <t>若狭町</t>
  </si>
  <si>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3"/>
  </si>
  <si>
    <t>富士吉田市</t>
  </si>
  <si>
    <t>都留市</t>
  </si>
  <si>
    <t>南アルプス市</t>
  </si>
  <si>
    <t>三原市</t>
  </si>
  <si>
    <t>北杜市</t>
  </si>
  <si>
    <t>甲斐市</t>
  </si>
  <si>
    <t>甲州市</t>
  </si>
  <si>
    <t>中央市</t>
  </si>
  <si>
    <t>早川町</t>
  </si>
  <si>
    <t>南丹市</t>
  </si>
  <si>
    <t>富士川町</t>
  </si>
  <si>
    <t>西桂町</t>
  </si>
  <si>
    <t>遠賀町</t>
  </si>
  <si>
    <t>木曽町</t>
  </si>
  <si>
    <t>鳴沢村</t>
  </si>
  <si>
    <t>富士河口湖町</t>
  </si>
  <si>
    <t>小菅村</t>
  </si>
  <si>
    <t>丹波山村</t>
  </si>
  <si>
    <t>諏訪市</t>
  </si>
  <si>
    <t>添田町</t>
  </si>
  <si>
    <t>小諸市</t>
  </si>
  <si>
    <t>日向市</t>
  </si>
  <si>
    <t>小竹町</t>
  </si>
  <si>
    <t>佐久穂町</t>
  </si>
  <si>
    <t>駒ヶ根市</t>
  </si>
  <si>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42"/>
  </si>
  <si>
    <t>柳井市</t>
  </si>
  <si>
    <t>飯山市</t>
  </si>
  <si>
    <t>茅野市</t>
  </si>
  <si>
    <t>千曲市</t>
  </si>
  <si>
    <t>東御市</t>
  </si>
  <si>
    <t>篠栗町</t>
  </si>
  <si>
    <t>川上村</t>
  </si>
  <si>
    <t>洲本市</t>
  </si>
  <si>
    <t>南相木村</t>
  </si>
  <si>
    <t>北相木村</t>
  </si>
  <si>
    <t>常勤（月給）
・基本給 ●●●円～
・資格手当 ＋●●円</t>
    <rPh sb="0" eb="2">
      <t>ジョウキン</t>
    </rPh>
    <rPh sb="19" eb="21">
      <t>シカク</t>
    </rPh>
    <rPh sb="21" eb="23">
      <t>テアテ</t>
    </rPh>
    <rPh sb="27" eb="28">
      <t>エン</t>
    </rPh>
    <phoneticPr fontId="42"/>
  </si>
  <si>
    <t>軽井沢町</t>
  </si>
  <si>
    <t>安芸市</t>
  </si>
  <si>
    <t>御代田町</t>
  </si>
  <si>
    <t>立科町</t>
  </si>
  <si>
    <r>
      <t>非常勤（時給）
・</t>
    </r>
    <r>
      <rPr>
        <sz val="20"/>
        <rFont val="Segoe UI Symbol"/>
        <family val="2"/>
      </rPr>
      <t>●●</t>
    </r>
    <r>
      <rPr>
        <sz val="20"/>
        <rFont val="ＭＳ ゴシック"/>
        <family val="3"/>
        <charset val="128"/>
      </rPr>
      <t>　円</t>
    </r>
    <r>
      <rPr>
        <sz val="20"/>
        <rFont val="Calibri"/>
        <family val="2"/>
      </rPr>
      <t xml:space="preserve">
</t>
    </r>
    <r>
      <rPr>
        <sz val="20"/>
        <rFont val="ＭＳ ゴシック"/>
        <family val="3"/>
        <charset val="128"/>
      </rPr>
      <t>・資格手当</t>
    </r>
    <r>
      <rPr>
        <sz val="20"/>
        <rFont val="Calibri"/>
        <family val="2"/>
      </rPr>
      <t xml:space="preserve"> </t>
    </r>
    <r>
      <rPr>
        <sz val="20"/>
        <rFont val="ＭＳ ゴシック"/>
        <family val="3"/>
        <charset val="128"/>
      </rPr>
      <t>＋</t>
    </r>
    <r>
      <rPr>
        <sz val="20"/>
        <rFont val="Segoe UI Symbol"/>
        <family val="2"/>
      </rPr>
      <t>●●</t>
    </r>
    <r>
      <rPr>
        <sz val="20"/>
        <rFont val="ＭＳ ゴシック"/>
        <family val="3"/>
        <charset val="128"/>
      </rPr>
      <t>円</t>
    </r>
  </si>
  <si>
    <t>青木村</t>
  </si>
  <si>
    <t>長和町</t>
  </si>
  <si>
    <t>ベア加算なし</t>
    <rPh sb="2" eb="4">
      <t>カサン</t>
    </rPh>
    <phoneticPr fontId="42"/>
  </si>
  <si>
    <t>富士見町</t>
  </si>
  <si>
    <t>栗東市</t>
  </si>
  <si>
    <t>原村</t>
  </si>
  <si>
    <t>印南町</t>
  </si>
  <si>
    <t>南知多町</t>
  </si>
  <si>
    <t>辰野町</t>
  </si>
  <si>
    <t>武雄市</t>
  </si>
  <si>
    <t>飯島町</t>
  </si>
  <si>
    <t>吉田町</t>
  </si>
  <si>
    <t>中川村</t>
  </si>
  <si>
    <t>宮田村</t>
  </si>
  <si>
    <t>松川町</t>
  </si>
  <si>
    <t>高森町</t>
  </si>
  <si>
    <t>天龍村</t>
  </si>
  <si>
    <t>喬木村</t>
  </si>
  <si>
    <t>賃金体系の整備（⑴の職位、職責又は職務内容等に応じた賃金体系）</t>
    <rPh sb="0" eb="2">
      <t>チンギン</t>
    </rPh>
    <rPh sb="2" eb="4">
      <t>タイケイ</t>
    </rPh>
    <rPh sb="5" eb="7">
      <t>セイビ</t>
    </rPh>
    <phoneticPr fontId="3"/>
  </si>
  <si>
    <t>上松町</t>
  </si>
  <si>
    <t>与論町</t>
  </si>
  <si>
    <t>麻績村</t>
  </si>
  <si>
    <t>山形村</t>
  </si>
  <si>
    <t>松川村</t>
  </si>
  <si>
    <t>白馬村</t>
  </si>
  <si>
    <t>小谷村</t>
  </si>
  <si>
    <t>坂城町</t>
  </si>
  <si>
    <t>串間市</t>
  </si>
  <si>
    <t>野沢温泉村</t>
  </si>
  <si>
    <t>小川村</t>
  </si>
  <si>
    <t>栄村</t>
  </si>
  <si>
    <t>関市</t>
  </si>
  <si>
    <t>中津川市</t>
  </si>
  <si>
    <t>フリガナ</t>
  </si>
  <si>
    <t>瑞浪市</t>
  </si>
  <si>
    <t>常勤（月給）
・基本給 ●●●円～
・資格手当 ＋●●円
非常勤（時給）
・●●　円
・資格手当 ＋●●円</t>
    <rPh sb="0" eb="2">
      <t>ジョウキン</t>
    </rPh>
    <rPh sb="19" eb="21">
      <t>シカク</t>
    </rPh>
    <rPh sb="30" eb="33">
      <t>ヒジョウキンジキュウ</t>
    </rPh>
    <phoneticPr fontId="42"/>
  </si>
  <si>
    <t>羽島市</t>
  </si>
  <si>
    <t>吉野ヶ里町</t>
  </si>
  <si>
    <t>恵那市</t>
  </si>
  <si>
    <t>度会町</t>
  </si>
  <si>
    <t>美濃加茂市</t>
  </si>
  <si>
    <t>土岐市</t>
  </si>
  <si>
    <t>山県市</t>
  </si>
  <si>
    <t>岐南町</t>
  </si>
  <si>
    <t>本巣市</t>
  </si>
  <si>
    <t>福岡市</t>
  </si>
  <si>
    <t>下呂市</t>
  </si>
  <si>
    <t>養老町</t>
  </si>
  <si>
    <t>関ケ原町</t>
  </si>
  <si>
    <t>神戸町</t>
  </si>
  <si>
    <t>輪之内町</t>
  </si>
  <si>
    <t>北方町</t>
  </si>
  <si>
    <t>坂祝町</t>
  </si>
  <si>
    <t>川辺町</t>
  </si>
  <si>
    <t>白川町</t>
  </si>
  <si>
    <t>東白川村</t>
  </si>
  <si>
    <t>御嵩町</t>
  </si>
  <si>
    <t>白川村</t>
  </si>
  <si>
    <t>海南市</t>
  </si>
  <si>
    <t>伊東市</t>
  </si>
  <si>
    <t>下田市</t>
  </si>
  <si>
    <t>名護市</t>
  </si>
  <si>
    <t>御前崎市</t>
  </si>
  <si>
    <t>松崎町</t>
  </si>
  <si>
    <t>西伊豆町</t>
  </si>
  <si>
    <t>佐用町</t>
  </si>
  <si>
    <t>清須市</t>
  </si>
  <si>
    <t>豊山町</t>
  </si>
  <si>
    <t>武豊町</t>
  </si>
  <si>
    <t>松阪市</t>
  </si>
  <si>
    <t>尾鷲市</t>
  </si>
  <si>
    <t>西海市</t>
  </si>
  <si>
    <t>久留米市</t>
  </si>
  <si>
    <t>志摩市</t>
  </si>
  <si>
    <t>多気町</t>
  </si>
  <si>
    <t>大竹市</t>
  </si>
  <si>
    <t>大台町</t>
  </si>
  <si>
    <t>大紀町</t>
  </si>
  <si>
    <t>南伊勢町</t>
  </si>
  <si>
    <t>紀北町</t>
  </si>
  <si>
    <t>紀宝町</t>
  </si>
  <si>
    <t>南関町</t>
  </si>
  <si>
    <t>米原市</t>
  </si>
  <si>
    <t>日野町</t>
  </si>
  <si>
    <t>豊郷町</t>
  </si>
  <si>
    <t>愛荘町</t>
  </si>
  <si>
    <t>通常の障害福祉サービス業務
他の従業員への助言</t>
    <rPh sb="3" eb="5">
      <t>ショウガイ</t>
    </rPh>
    <rPh sb="5" eb="7">
      <t>フクシ</t>
    </rPh>
    <rPh sb="11" eb="13">
      <t>ギョウム</t>
    </rPh>
    <phoneticPr fontId="42"/>
  </si>
  <si>
    <t>甲良町</t>
  </si>
  <si>
    <t>多賀町</t>
  </si>
  <si>
    <t>舞鶴市</t>
  </si>
  <si>
    <t>綾部市</t>
  </si>
  <si>
    <t>宮津市</t>
  </si>
  <si>
    <t>笠置町</t>
  </si>
  <si>
    <t>和束町</t>
  </si>
  <si>
    <t>南山城村</t>
  </si>
  <si>
    <t>与謝野町</t>
  </si>
  <si>
    <t>相生市</t>
  </si>
  <si>
    <t>豊岡市</t>
  </si>
  <si>
    <t>江津市</t>
  </si>
  <si>
    <t>赤穂市</t>
  </si>
  <si>
    <t>丹波篠山市</t>
  </si>
  <si>
    <t>障害者支援施設：自立訓練（生活訓練）</t>
  </si>
  <si>
    <t>倉敷市</t>
  </si>
  <si>
    <t>養父市</t>
  </si>
  <si>
    <t>丹波市</t>
  </si>
  <si>
    <t>南あわじ市</t>
  </si>
  <si>
    <t>淡路市</t>
  </si>
  <si>
    <t>宍粟市</t>
  </si>
  <si>
    <t>利用者本位の支援方針など障害福祉や法人の理念等を定期的に学ぶ機会の提供</t>
    <rPh sb="6" eb="8">
      <t>シエン</t>
    </rPh>
    <rPh sb="12" eb="14">
      <t>ショウガイ</t>
    </rPh>
    <rPh sb="14" eb="16">
      <t>フクシ</t>
    </rPh>
    <phoneticPr fontId="42"/>
  </si>
  <si>
    <t>多良間村</t>
  </si>
  <si>
    <t>たつの市</t>
  </si>
  <si>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42"/>
  </si>
  <si>
    <t>多可町</t>
  </si>
  <si>
    <t>市川町</t>
  </si>
  <si>
    <t>香美町</t>
  </si>
  <si>
    <t>御杖村</t>
  </si>
  <si>
    <t>研修機会の提供又は技術指導等を実施するとともに、福祉・介護職員の能力評価を行う</t>
    <rPh sb="24" eb="26">
      <t>フクシ</t>
    </rPh>
    <phoneticPr fontId="3"/>
  </si>
  <si>
    <t xml:space="preserve"> ①のうち新加算Ⅳの1/2相当の見込額</t>
  </si>
  <si>
    <t>高取町</t>
  </si>
  <si>
    <t>中城村</t>
  </si>
  <si>
    <t>大淀町</t>
  </si>
  <si>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42"/>
  </si>
  <si>
    <t>佐賀市</t>
  </si>
  <si>
    <t>下市町</t>
  </si>
  <si>
    <t>黒滝村</t>
  </si>
  <si>
    <t>下関市</t>
  </si>
  <si>
    <t>十津川村</t>
  </si>
  <si>
    <t>上北山村</t>
  </si>
  <si>
    <t>東吉野村</t>
  </si>
  <si>
    <t>有田市</t>
  </si>
  <si>
    <t>御坊市</t>
  </si>
  <si>
    <t>田辺市</t>
  </si>
  <si>
    <t>紀の川市</t>
  </si>
  <si>
    <t>障害を有する者でも働きやすい職場環境の構築や勤務シフトの配慮</t>
  </si>
  <si>
    <t>紀美野町</t>
  </si>
  <si>
    <t>九度山町</t>
  </si>
  <si>
    <t>高野町</t>
  </si>
  <si>
    <t>広川町</t>
  </si>
  <si>
    <t>有田川町</t>
  </si>
  <si>
    <t>みなべ町</t>
  </si>
  <si>
    <t>日高川町</t>
  </si>
  <si>
    <t>白浜町</t>
  </si>
  <si>
    <t>上富田町</t>
  </si>
  <si>
    <t>太地町</t>
  </si>
  <si>
    <t>奄美市</t>
  </si>
  <si>
    <t>串本町</t>
  </si>
  <si>
    <t>天城町</t>
  </si>
  <si>
    <t>八女市</t>
  </si>
  <si>
    <t>鳥取市</t>
  </si>
  <si>
    <t>米子市</t>
  </si>
  <si>
    <t>諫早市</t>
  </si>
  <si>
    <t>倉吉市</t>
  </si>
  <si>
    <t>岩美町</t>
  </si>
  <si>
    <t>若桜町</t>
  </si>
  <si>
    <t>福祉・介護職員等特定処遇改善加算</t>
    <rPh sb="0" eb="2">
      <t>フクシ</t>
    </rPh>
    <rPh sb="3" eb="5">
      <t>カイゴ</t>
    </rPh>
    <rPh sb="5" eb="7">
      <t>ショクイン</t>
    </rPh>
    <rPh sb="7" eb="8">
      <t>トウ</t>
    </rPh>
    <rPh sb="8" eb="10">
      <t>トクテイ</t>
    </rPh>
    <rPh sb="10" eb="12">
      <t>ショグウ</t>
    </rPh>
    <rPh sb="12" eb="14">
      <t>カイゼン</t>
    </rPh>
    <rPh sb="14" eb="16">
      <t>カサン</t>
    </rPh>
    <phoneticPr fontId="42"/>
  </si>
  <si>
    <t>智頭町</t>
  </si>
  <si>
    <t>八頭町</t>
  </si>
  <si>
    <t>三朝町</t>
  </si>
  <si>
    <t>北栄町</t>
  </si>
  <si>
    <t>日吉津村</t>
  </si>
  <si>
    <t>伯耆町</t>
  </si>
  <si>
    <t>笠岡市</t>
  </si>
  <si>
    <t>日南町</t>
  </si>
  <si>
    <t>江府町</t>
  </si>
  <si>
    <t>松江市</t>
  </si>
  <si>
    <t>綾町</t>
  </si>
  <si>
    <t>出雲市</t>
  </si>
  <si>
    <t>益田市</t>
  </si>
  <si>
    <t>安来市</t>
  </si>
  <si>
    <t>川本町</t>
  </si>
  <si>
    <t>邑南町</t>
  </si>
  <si>
    <t>益城町</t>
  </si>
  <si>
    <t>吉賀町</t>
  </si>
  <si>
    <t>本山町</t>
  </si>
  <si>
    <t>海士町</t>
  </si>
  <si>
    <t>知夫村</t>
  </si>
  <si>
    <t>隠岐の島町</t>
  </si>
  <si>
    <t>錦町</t>
  </si>
  <si>
    <t>津山市</t>
  </si>
  <si>
    <t>玉野市</t>
  </si>
  <si>
    <t>総社市</t>
  </si>
  <si>
    <t>水巻町</t>
  </si>
  <si>
    <t>北川村</t>
  </si>
  <si>
    <t>高梁市</t>
  </si>
  <si>
    <t>●年以上
社会福祉士
介護福祉士
介護職員実務者研修修了</t>
    <rPh sb="5" eb="7">
      <t>シャカイ</t>
    </rPh>
    <rPh sb="7" eb="9">
      <t>フクシ</t>
    </rPh>
    <rPh sb="9" eb="10">
      <t>シ</t>
    </rPh>
    <rPh sb="11" eb="13">
      <t>カイゴ</t>
    </rPh>
    <rPh sb="13" eb="16">
      <t>フクシシ</t>
    </rPh>
    <phoneticPr fontId="42"/>
  </si>
  <si>
    <t>東かがわ市</t>
  </si>
  <si>
    <t>新見市</t>
  </si>
  <si>
    <t>備前市</t>
  </si>
  <si>
    <t>瀬戸内市</t>
  </si>
  <si>
    <t>真庭市</t>
  </si>
  <si>
    <t>美作市</t>
  </si>
  <si>
    <t>浅口市</t>
  </si>
  <si>
    <t>和気町</t>
  </si>
  <si>
    <t>里庄町</t>
  </si>
  <si>
    <t>鏡野町</t>
  </si>
  <si>
    <t>奈義町</t>
  </si>
  <si>
    <t>西粟倉村</t>
  </si>
  <si>
    <t>多度津町</t>
  </si>
  <si>
    <t>美咲町</t>
  </si>
  <si>
    <t>桂川町</t>
  </si>
  <si>
    <t>山陽小野田市</t>
  </si>
  <si>
    <t>呉市</t>
  </si>
  <si>
    <t>竹原市</t>
  </si>
  <si>
    <t>庄原市</t>
  </si>
  <si>
    <t>江田島市</t>
  </si>
  <si>
    <t>熊野町</t>
  </si>
  <si>
    <t>北広島町</t>
  </si>
  <si>
    <t>神石高原町</t>
  </si>
  <si>
    <t>宇部市</t>
  </si>
  <si>
    <t>山口市</t>
  </si>
  <si>
    <t>大宜味村</t>
  </si>
  <si>
    <t>下松市</t>
  </si>
  <si>
    <t>岩国市</t>
  </si>
  <si>
    <t>非常勤（時給）
・●●　円
・経験手当 ＋●●円</t>
  </si>
  <si>
    <t>上関町</t>
  </si>
  <si>
    <t>平生町</t>
  </si>
  <si>
    <t>処遇加算等の区分・加算の合計額</t>
    <rPh sb="0" eb="2">
      <t>ショグウ</t>
    </rPh>
    <rPh sb="2" eb="4">
      <t>カサン</t>
    </rPh>
    <rPh sb="4" eb="5">
      <t>トウ</t>
    </rPh>
    <rPh sb="6" eb="8">
      <t>クブン</t>
    </rPh>
    <rPh sb="9" eb="11">
      <t>カサン</t>
    </rPh>
    <rPh sb="12" eb="14">
      <t>ゴウケイ</t>
    </rPh>
    <rPh sb="14" eb="15">
      <t>ガク</t>
    </rPh>
    <phoneticPr fontId="3"/>
  </si>
  <si>
    <t>阿波市</t>
  </si>
  <si>
    <t>美馬市</t>
  </si>
  <si>
    <t>佐那河内村</t>
  </si>
  <si>
    <t>神山町</t>
  </si>
  <si>
    <t>那賀町</t>
  </si>
  <si>
    <t>牟岐町</t>
  </si>
  <si>
    <t>児童発達支援</t>
  </si>
  <si>
    <t>海陽町</t>
  </si>
  <si>
    <t>上板町</t>
  </si>
  <si>
    <t>丸亀市</t>
  </si>
  <si>
    <t>坂出市</t>
  </si>
  <si>
    <t>国富町</t>
  </si>
  <si>
    <t>善通寺市</t>
  </si>
  <si>
    <t>観音寺市</t>
  </si>
  <si>
    <t>さぬき市</t>
  </si>
  <si>
    <t>法人や事業所の経営理念や支援方針・人材育成方針、その実現のための施策・仕組みなどの明確化</t>
    <rPh sb="12" eb="14">
      <t>シエン</t>
    </rPh>
    <phoneticPr fontId="42"/>
  </si>
  <si>
    <t>三木町</t>
  </si>
  <si>
    <t>南島原市</t>
  </si>
  <si>
    <t>直島町</t>
  </si>
  <si>
    <t>宇多津町</t>
  </si>
  <si>
    <t>医療型児童発達支援</t>
  </si>
  <si>
    <t>綾川町</t>
  </si>
  <si>
    <t>琴平町</t>
  </si>
  <si>
    <t>松山市</t>
  </si>
  <si>
    <t>宇和島市</t>
  </si>
  <si>
    <t>八幡浜市</t>
  </si>
  <si>
    <t>←</t>
  </si>
  <si>
    <t>延岡市</t>
  </si>
  <si>
    <t>西条市</t>
  </si>
  <si>
    <t>大洲市</t>
  </si>
  <si>
    <t>久万高原町</t>
  </si>
  <si>
    <t>内子町</t>
  </si>
  <si>
    <t>上天草市</t>
  </si>
  <si>
    <t>伊方町</t>
  </si>
  <si>
    <t>松野町</t>
  </si>
  <si>
    <t>津久見市</t>
  </si>
  <si>
    <t>鬼北町</t>
  </si>
  <si>
    <t>愛南町</t>
  </si>
  <si>
    <t>須崎市</t>
  </si>
  <si>
    <t>奈半利町</t>
  </si>
  <si>
    <t>同行援護</t>
  </si>
  <si>
    <t>田野町</t>
  </si>
  <si>
    <t>安田町</t>
  </si>
  <si>
    <t>馬路村</t>
  </si>
  <si>
    <t>芸西村</t>
  </si>
  <si>
    <t>越知町</t>
  </si>
  <si>
    <t>日高村</t>
  </si>
  <si>
    <t>四万十町</t>
  </si>
  <si>
    <t>三原村</t>
  </si>
  <si>
    <t>黒潮町</t>
  </si>
  <si>
    <t>大牟田市</t>
  </si>
  <si>
    <t>直方市</t>
  </si>
  <si>
    <t>田川市</t>
  </si>
  <si>
    <t>筑後市</t>
  </si>
  <si>
    <t>）</t>
  </si>
  <si>
    <t>行橋市</t>
  </si>
  <si>
    <t>中間市</t>
  </si>
  <si>
    <t>小郡市</t>
  </si>
  <si>
    <t>春日市</t>
  </si>
  <si>
    <t>宗像市</t>
  </si>
  <si>
    <t>書類
作成者</t>
    <rPh sb="0" eb="2">
      <t>ショルイ</t>
    </rPh>
    <rPh sb="3" eb="5">
      <t>サクセイ</t>
    </rPh>
    <rPh sb="5" eb="6">
      <t>シャ</t>
    </rPh>
    <phoneticPr fontId="42"/>
  </si>
  <si>
    <t>うきは市</t>
  </si>
  <si>
    <t>朝倉市</t>
  </si>
  <si>
    <t>みやま市</t>
  </si>
  <si>
    <t>香春町</t>
  </si>
  <si>
    <t>那珂川市</t>
    <rPh sb="0" eb="3">
      <t>ナカガワ</t>
    </rPh>
    <rPh sb="3" eb="4">
      <t>シ</t>
    </rPh>
    <phoneticPr fontId="43"/>
  </si>
  <si>
    <t>須恵町</t>
  </si>
  <si>
    <t>新宮町</t>
  </si>
  <si>
    <t>芦屋町</t>
  </si>
  <si>
    <t>岡垣町</t>
  </si>
  <si>
    <t>筑前町</t>
  </si>
  <si>
    <t>東峰村</t>
  </si>
  <si>
    <t>大刀洗町</t>
  </si>
  <si>
    <t>大木町</t>
  </si>
  <si>
    <t>糸田町</t>
  </si>
  <si>
    <t>大任町</t>
  </si>
  <si>
    <t>那覇市</t>
  </si>
  <si>
    <t>赤村</t>
  </si>
  <si>
    <t>みやこ町</t>
  </si>
  <si>
    <t>門川町</t>
  </si>
  <si>
    <t>上毛町</t>
  </si>
  <si>
    <t>人吉市</t>
  </si>
  <si>
    <t>築上町</t>
  </si>
  <si>
    <t>唐津市</t>
  </si>
  <si>
    <t>鳥栖市</t>
  </si>
  <si>
    <t>多久市</t>
  </si>
  <si>
    <t>②は①以上であること</t>
  </si>
  <si>
    <t>伊万里市</t>
  </si>
  <si>
    <t>鹿島市</t>
  </si>
  <si>
    <t>小城市</t>
  </si>
  <si>
    <t>嬉野市</t>
  </si>
  <si>
    <t>和水町</t>
  </si>
  <si>
    <t>玄海町</t>
  </si>
  <si>
    <t>江北町</t>
  </si>
  <si>
    <t>大村市</t>
  </si>
  <si>
    <t>松浦市</t>
  </si>
  <si>
    <t>対馬市</t>
  </si>
  <si>
    <t>時津町</t>
  </si>
  <si>
    <t>東彼杵町</t>
  </si>
  <si>
    <t>川棚町</t>
  </si>
  <si>
    <t>波佐見町</t>
  </si>
  <si>
    <t>豊見城市</t>
  </si>
  <si>
    <t>小値賀町</t>
  </si>
  <si>
    <t>熊本市</t>
  </si>
  <si>
    <t>八代市</t>
  </si>
  <si>
    <t>行動援護</t>
  </si>
  <si>
    <t>荒尾市</t>
  </si>
  <si>
    <t>水俣市</t>
  </si>
  <si>
    <t>玉名市</t>
  </si>
  <si>
    <t>菊池市</t>
  </si>
  <si>
    <t>宇城市</t>
  </si>
  <si>
    <t>合志市</t>
  </si>
  <si>
    <t>玉東町</t>
  </si>
  <si>
    <t>菊陽町</t>
  </si>
  <si>
    <t>産山村</t>
  </si>
  <si>
    <t>西原村</t>
  </si>
  <si>
    <t>御船町</t>
  </si>
  <si>
    <t>芦北町</t>
  </si>
  <si>
    <t>津奈木町</t>
  </si>
  <si>
    <t>湯前町</t>
  </si>
  <si>
    <t>嘉手納町</t>
  </si>
  <si>
    <t>相良村</t>
  </si>
  <si>
    <t>苓北町</t>
  </si>
  <si>
    <t>中津市</t>
  </si>
  <si>
    <t>日田市</t>
  </si>
  <si>
    <t>国頭村</t>
  </si>
  <si>
    <t>臼杵市</t>
  </si>
  <si>
    <t>豊後高田市</t>
  </si>
  <si>
    <t>宇佐市</t>
  </si>
  <si>
    <t>由布市</t>
  </si>
  <si>
    <t>国東市</t>
  </si>
  <si>
    <t>姫島村</t>
  </si>
  <si>
    <t>日出町</t>
  </si>
  <si>
    <t>九重町</t>
  </si>
  <si>
    <t>都城市</t>
  </si>
  <si>
    <t>日南市</t>
  </si>
  <si>
    <t>小林市</t>
  </si>
  <si>
    <t>三股町</t>
  </si>
  <si>
    <t>都農町</t>
  </si>
  <si>
    <t>諸塚村</t>
  </si>
  <si>
    <t>高千穂町</t>
  </si>
  <si>
    <t>日之影町</t>
  </si>
  <si>
    <t>五ヶ瀬町</t>
  </si>
  <si>
    <t>鹿屋市</t>
  </si>
  <si>
    <t>姶良市</t>
  </si>
  <si>
    <t>阿久根市</t>
  </si>
  <si>
    <t>指宿市</t>
  </si>
  <si>
    <t>西之表市</t>
  </si>
  <si>
    <t>垂水市</t>
  </si>
  <si>
    <t>日置市</t>
  </si>
  <si>
    <t>曽於市</t>
  </si>
  <si>
    <t>霧島市</t>
  </si>
  <si>
    <t>南さつま市</t>
  </si>
  <si>
    <t>志布志市</t>
  </si>
  <si>
    <t>伊佐市</t>
  </si>
  <si>
    <t>三島村</t>
  </si>
  <si>
    <t>十島村</t>
  </si>
  <si>
    <t>湧水町</t>
  </si>
  <si>
    <t>大崎町</t>
  </si>
  <si>
    <t>錦江町</t>
  </si>
  <si>
    <t>南大隅町</t>
  </si>
  <si>
    <t>南種子町</t>
  </si>
  <si>
    <t>大和村</t>
  </si>
  <si>
    <t>宇検村</t>
  </si>
  <si>
    <t>瀬戸内町</t>
  </si>
  <si>
    <t>龍郷町</t>
  </si>
  <si>
    <t>伊仙町</t>
  </si>
  <si>
    <t>和泊町</t>
  </si>
  <si>
    <t>知名町</t>
  </si>
  <si>
    <t>石垣市</t>
  </si>
  <si>
    <t>浦添市</t>
  </si>
  <si>
    <t>沖縄市</t>
  </si>
  <si>
    <t>うるま市</t>
  </si>
  <si>
    <t>宮古島市</t>
  </si>
  <si>
    <t>今帰仁村</t>
  </si>
  <si>
    <t>金武町</t>
  </si>
  <si>
    <t>読谷村</t>
  </si>
  <si>
    <t>北中城村</t>
  </si>
  <si>
    <t>渡名喜村</t>
  </si>
  <si>
    <t>伊平屋村</t>
  </si>
  <si>
    <t>伊是名村</t>
  </si>
  <si>
    <t>久米島町</t>
  </si>
  <si>
    <t>八重瀬町</t>
  </si>
  <si>
    <t>キャリアパス要件等の適合状況に応じた加算率</t>
    <rPh sb="6" eb="9">
      <t>ヨウケントウ</t>
    </rPh>
    <rPh sb="10" eb="12">
      <t>テキゴウ</t>
    </rPh>
    <rPh sb="12" eb="14">
      <t>ジョウキョウ</t>
    </rPh>
    <rPh sb="15" eb="16">
      <t>オウ</t>
    </rPh>
    <rPh sb="18" eb="21">
      <t>カサンリツ</t>
    </rPh>
    <phoneticPr fontId="42"/>
  </si>
  <si>
    <t>処遇加算Ⅱ</t>
    <rPh sb="2" eb="4">
      <t>カサン</t>
    </rPh>
    <phoneticPr fontId="42"/>
  </si>
  <si>
    <t>特定加算Ⅰ</t>
    <rPh sb="0" eb="2">
      <t>トクテイ</t>
    </rPh>
    <rPh sb="2" eb="4">
      <t>カサン</t>
    </rPh>
    <phoneticPr fontId="42"/>
  </si>
  <si>
    <t>特定加算なし</t>
    <rPh sb="0" eb="2">
      <t>トクテイ</t>
    </rPh>
    <rPh sb="2" eb="4">
      <t>カサン</t>
    </rPh>
    <phoneticPr fontId="42"/>
  </si>
  <si>
    <t>新加算Ⅰ</t>
    <rPh sb="0" eb="3">
      <t>シンカサン</t>
    </rPh>
    <phoneticPr fontId="46"/>
  </si>
  <si>
    <t>合計</t>
    <rPh sb="0" eb="2">
      <t>ゴウケイ</t>
    </rPh>
    <phoneticPr fontId="3"/>
  </si>
  <si>
    <t>〒</t>
  </si>
  <si>
    <t>-</t>
  </si>
  <si>
    <t>名称</t>
    <rPh sb="0" eb="2">
      <t>メイショウ</t>
    </rPh>
    <phoneticPr fontId="42"/>
  </si>
  <si>
    <t>法人
代表者</t>
    <rPh sb="0" eb="2">
      <t>ホウジン</t>
    </rPh>
    <rPh sb="3" eb="6">
      <t>ダイヒョウシャ</t>
    </rPh>
    <phoneticPr fontId="42"/>
  </si>
  <si>
    <t>電話番号</t>
    <rPh sb="0" eb="2">
      <t>デンワ</t>
    </rPh>
    <rPh sb="2" eb="4">
      <t>バンゴウ</t>
    </rPh>
    <phoneticPr fontId="42"/>
  </si>
  <si>
    <t>E-mail</t>
  </si>
  <si>
    <t>昇級の仕組みの整備（経験・資格等に応じた昇給又は定期昇給の仕組み）【新加算Ⅲのみ】</t>
    <rPh sb="0" eb="2">
      <t>ショウキュウ</t>
    </rPh>
    <rPh sb="3" eb="5">
      <t>シク</t>
    </rPh>
    <rPh sb="7" eb="9">
      <t>セイビ</t>
    </rPh>
    <rPh sb="34" eb="37">
      <t>シンカサン</t>
    </rPh>
    <phoneticPr fontId="3"/>
  </si>
  <si>
    <t>④は③以上であること</t>
  </si>
  <si>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3"/>
  </si>
  <si>
    <t>事業者・書類作成者の基本情報</t>
    <rPh sb="0" eb="3">
      <t>ジギョウシャ</t>
    </rPh>
    <rPh sb="4" eb="6">
      <t>ショルイ</t>
    </rPh>
    <rPh sb="6" eb="8">
      <t>サクセイ</t>
    </rPh>
    <rPh sb="8" eb="9">
      <t>シャ</t>
    </rPh>
    <rPh sb="10" eb="12">
      <t>キホン</t>
    </rPh>
    <rPh sb="12" eb="14">
      <t>ジョウホウ</t>
    </rPh>
    <phoneticPr fontId="3"/>
  </si>
  <si>
    <t>別紙様式７－２（加算未算定事業所）</t>
    <rPh sb="0" eb="2">
      <t>ベッシ</t>
    </rPh>
    <rPh sb="2" eb="4">
      <t>ヨウシキ</t>
    </rPh>
    <rPh sb="8" eb="10">
      <t>カサン</t>
    </rPh>
    <rPh sb="10" eb="11">
      <t>ミ</t>
    </rPh>
    <rPh sb="11" eb="13">
      <t>サンテイ</t>
    </rPh>
    <rPh sb="13" eb="16">
      <t>ジギョウショ</t>
    </rPh>
    <phoneticPr fontId="3"/>
  </si>
  <si>
    <t>区分</t>
    <rPh sb="0" eb="2">
      <t>クブン</t>
    </rPh>
    <phoneticPr fontId="3"/>
  </si>
  <si>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3"/>
  </si>
  <si>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3"/>
  </si>
  <si>
    <t>総加算額［円］</t>
    <rPh sb="0" eb="1">
      <t>ソウ</t>
    </rPh>
    <rPh sb="1" eb="3">
      <t>カサン</t>
    </rPh>
    <rPh sb="3" eb="4">
      <t>ガク</t>
    </rPh>
    <rPh sb="5" eb="6">
      <t>エン</t>
    </rPh>
    <phoneticPr fontId="3"/>
  </si>
  <si>
    <t>令和６年度中に行った</t>
    <rPh sb="0" eb="2">
      <t>レイワ</t>
    </rPh>
    <rPh sb="3" eb="5">
      <t>ネンド</t>
    </rPh>
    <rPh sb="5" eb="6">
      <t>チュウ</t>
    </rPh>
    <rPh sb="7" eb="8">
      <t>オコナ</t>
    </rPh>
    <phoneticPr fontId="3"/>
  </si>
  <si>
    <t>R6.6以降</t>
  </si>
  <si>
    <t>令和６年度の加算の影響を除いた賃金額</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</si>
  <si>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42"/>
  </si>
  <si>
    <t>(ア)令和５年度の賃金の総額</t>
    <rPh sb="3" eb="5">
      <t xml:space="preserve">レイワ </t>
    </rPh>
    <phoneticPr fontId="42"/>
  </si>
  <si>
    <t xml:space="preserve"> 令和６年度の加算額（年額）</t>
    <rPh sb="1" eb="3">
      <t>レイワ</t>
    </rPh>
    <rPh sb="4" eb="6">
      <t>ネンド</t>
    </rPh>
    <rPh sb="7" eb="9">
      <t>カサン</t>
    </rPh>
    <rPh sb="9" eb="10">
      <t>ガク</t>
    </rPh>
    <rPh sb="11" eb="13">
      <t>ネンガク</t>
    </rPh>
    <phoneticPr fontId="3"/>
  </si>
  <si>
    <t>（１）加算額以上の賃金改善について（全体）</t>
    <rPh sb="3" eb="6">
      <t>カサンガク</t>
    </rPh>
    <rPh sb="6" eb="8">
      <t>イジョウ</t>
    </rPh>
    <rPh sb="9" eb="11">
      <t>チンギン</t>
    </rPh>
    <rPh sb="11" eb="13">
      <t>カイゼン</t>
    </rPh>
    <rPh sb="18" eb="20">
      <t>ゼンタイ</t>
    </rPh>
    <phoneticPr fontId="42"/>
  </si>
  <si>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42"/>
  </si>
  <si>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42"/>
  </si>
  <si>
    <t>常勤（月給）
・基本給 ●●●円～
・経験手当 ＋●●円
・役職手当 ＋●●円</t>
    <rPh sb="30" eb="32">
      <t>ヤクショク</t>
    </rPh>
    <rPh sb="32" eb="34">
      <t>テアテ</t>
    </rPh>
    <phoneticPr fontId="42"/>
  </si>
  <si>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42"/>
  </si>
  <si>
    <t>高度な業務の遂行
他の従業員への指導</t>
    <rPh sb="0" eb="2">
      <t>コウド</t>
    </rPh>
    <rPh sb="6" eb="8">
      <t>スイコウ</t>
    </rPh>
    <phoneticPr fontId="42"/>
  </si>
  <si>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42"/>
  </si>
  <si>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42"/>
  </si>
  <si>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42"/>
  </si>
  <si>
    <t>（</t>
  </si>
  <si>
    <t>●年以上
介護職員実務者研修修了</t>
    <rPh sb="1" eb="2">
      <t>ネン</t>
    </rPh>
    <rPh sb="2" eb="4">
      <t>イジョウ</t>
    </rPh>
    <rPh sb="5" eb="7">
      <t>カイゴ</t>
    </rPh>
    <rPh sb="7" eb="9">
      <t>ショクイン</t>
    </rPh>
    <rPh sb="9" eb="12">
      <t>ジツムシャ</t>
    </rPh>
    <rPh sb="12" eb="13">
      <t>ケン</t>
    </rPh>
    <phoneticPr fontId="42"/>
  </si>
  <si>
    <t>自立訓練（機能訓練）</t>
  </si>
  <si>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42"/>
  </si>
  <si>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42"/>
  </si>
  <si>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42"/>
  </si>
  <si>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3"/>
  </si>
  <si>
    <t>月</t>
    <rPh sb="0" eb="1">
      <t>ガツ</t>
    </rPh>
    <phoneticPr fontId="3"/>
  </si>
  <si>
    <t>年</t>
    <rPh sb="0" eb="1">
      <t>ネン</t>
    </rPh>
    <phoneticPr fontId="3"/>
  </si>
  <si>
    <t>以下のそれぞれの項目について、いずれかを選択してください。</t>
    <rPh sb="0" eb="2">
      <t>イカ</t>
    </rPh>
    <rPh sb="8" eb="10">
      <t>コウモク</t>
    </rPh>
    <rPh sb="20" eb="22">
      <t>センタク</t>
    </rPh>
    <phoneticPr fontId="3"/>
  </si>
  <si>
    <t>ヵ月</t>
    <rPh sb="1" eb="2">
      <t>ゲツ</t>
    </rPh>
    <phoneticPr fontId="3"/>
  </si>
  <si>
    <t>新加算の区分・
加算の合計額</t>
    <rPh sb="0" eb="3">
      <t>シンカサン</t>
    </rPh>
    <rPh sb="4" eb="6">
      <t>クブン</t>
    </rPh>
    <rPh sb="8" eb="10">
      <t>カサン</t>
    </rPh>
    <rPh sb="11" eb="13">
      <t>ゴウケイ</t>
    </rPh>
    <rPh sb="13" eb="14">
      <t>ガク</t>
    </rPh>
    <phoneticPr fontId="44"/>
  </si>
  <si>
    <t xml:space="preserve"> ②のうち月額での賃金改善の見込額</t>
  </si>
  <si>
    <t>就労選択支援</t>
    <rPh sb="2" eb="4">
      <t>センタク</t>
    </rPh>
    <rPh sb="4" eb="6">
      <t>シエン</t>
    </rPh>
    <phoneticPr fontId="3"/>
  </si>
  <si>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3"/>
  </si>
  <si>
    <t>！②が①以上になっていません！</t>
    <rPh sb="4" eb="6">
      <t xml:space="preserve">イジョウ </t>
    </rPh>
    <phoneticPr fontId="3"/>
  </si>
  <si>
    <t>！選択できていない項目があります！</t>
    <rPh sb="1" eb="3">
      <t xml:space="preserve">センタクデキテイナイ </t>
    </rPh>
    <rPh sb="9" eb="11">
      <t xml:space="preserve">コウモクガアリマス </t>
    </rPh>
    <phoneticPr fontId="3"/>
  </si>
  <si>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3"/>
  </si>
  <si>
    <t>ヶ月</t>
  </si>
  <si>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3"/>
  </si>
  <si>
    <t>上級ヘルパー
（主任）</t>
    <rPh sb="0" eb="2">
      <t>ジョウキュウ</t>
    </rPh>
    <rPh sb="8" eb="10">
      <t>シュニン</t>
    </rPh>
    <phoneticPr fontId="42"/>
  </si>
  <si>
    <t>例２：訪問系（簡易版）</t>
    <rPh sb="0" eb="1">
      <t xml:space="preserve">レイ </t>
    </rPh>
    <rPh sb="3" eb="6">
      <t>カンイバン</t>
    </rPh>
    <phoneticPr fontId="3"/>
  </si>
  <si>
    <t>エラー</t>
  </si>
  <si>
    <t>短期入所</t>
    <rPh sb="0" eb="2">
      <t>タンキ</t>
    </rPh>
    <rPh sb="2" eb="4">
      <t>ニュウショ</t>
    </rPh>
    <phoneticPr fontId="47"/>
  </si>
  <si>
    <t>就労定着支援</t>
    <rPh sb="0" eb="2">
      <t>シュウロウ</t>
    </rPh>
    <rPh sb="2" eb="4">
      <t>テイチャク</t>
    </rPh>
    <rPh sb="4" eb="6">
      <t>シエン</t>
    </rPh>
    <phoneticPr fontId="45"/>
  </si>
  <si>
    <t>居宅訪問型児童発達支援</t>
  </si>
  <si>
    <t>医療型障害児入所施設</t>
  </si>
  <si>
    <t>障害者支援施設：生活介護</t>
    <rPh sb="0" eb="3">
      <t>ショウガイシャ</t>
    </rPh>
    <rPh sb="3" eb="5">
      <t>シエン</t>
    </rPh>
    <rPh sb="5" eb="7">
      <t>シセツ</t>
    </rPh>
    <rPh sb="8" eb="10">
      <t>セイカツ</t>
    </rPh>
    <phoneticPr fontId="43"/>
  </si>
  <si>
    <t>障害者支援施設：自立訓練（機能訓練）</t>
  </si>
  <si>
    <t>障害者支援施設：就労移行支援</t>
  </si>
  <si>
    <t>福祉・介護職員処遇改善加算</t>
    <rPh sb="0" eb="2">
      <t>フクシ</t>
    </rPh>
    <rPh sb="3" eb="5">
      <t>カイゴ</t>
    </rPh>
    <rPh sb="5" eb="7">
      <t>ショクイン</t>
    </rPh>
    <rPh sb="7" eb="9">
      <t>ショグウ</t>
    </rPh>
    <rPh sb="9" eb="13">
      <t>カイゼンカサン</t>
    </rPh>
    <phoneticPr fontId="42"/>
  </si>
  <si>
    <t>一月あたり障害福祉サービス等
報酬総額[円]</t>
  </si>
  <si>
    <t>福祉・介護職員等処遇改善加算等 実績報告書（令和６年度）</t>
    <rPh sb="0" eb="2">
      <t>フクシ</t>
    </rPh>
    <rPh sb="16" eb="21">
      <t>ジッセキホウコクショ</t>
    </rPh>
    <phoneticPr fontId="3"/>
  </si>
  <si>
    <t>障害福祉サービス等
事業所番号</t>
    <rPh sb="0" eb="2">
      <t>ショウガイ</t>
    </rPh>
    <rPh sb="2" eb="4">
      <t>フクシ</t>
    </rPh>
    <rPh sb="8" eb="9">
      <t>トウ</t>
    </rPh>
    <rPh sb="10" eb="13">
      <t>ジギョウショ</t>
    </rPh>
    <rPh sb="13" eb="15">
      <t>バンゴウ</t>
    </rPh>
    <phoneticPr fontId="44"/>
  </si>
  <si>
    <t>福祉・介護職員の身体の負担軽減のための介護技術の修得支援、介護ロボットやリフト等の介護機器等導入及び研修等による腰痛対策の実施</t>
    <rPh sb="0" eb="2">
      <t>フクシ</t>
    </rPh>
    <phoneticPr fontId="42"/>
  </si>
  <si>
    <t>ミーティング等による職場内コミュニケーションの円滑化による個々の福祉・介護職員の気づきを踏まえた勤務環境や支援内容の改善</t>
    <rPh sb="32" eb="34">
      <t>フクシ</t>
    </rPh>
    <rPh sb="53" eb="55">
      <t>シエン</t>
    </rPh>
    <phoneticPr fontId="42"/>
  </si>
  <si>
    <t>　注　「任用要件」欄に記載の勤続年数又は研修の受講状況に応じて昇給するものとし、職位に応じた給与を支給する。
　　　「給与」欄に記載のない手当として、通勤手当（●●円）、研修受講手当（●●円）を支給する。
　　　また、福祉・介護職員等処遇改善加算の加算額は、経験手当・資格手当への上乗せとして、１人当たり●●円～●●円の範囲内で配分する。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フクシ</t>
    </rPh>
    <rPh sb="112" eb="114">
      <t>カイゴ</t>
    </rPh>
    <rPh sb="114" eb="116">
      <t>ショクイン</t>
    </rPh>
    <rPh sb="116" eb="117">
      <t>トウ</t>
    </rPh>
    <rPh sb="117" eb="123">
      <t>ショグウカイゼンカサン</t>
    </rPh>
    <rPh sb="124" eb="126">
      <t>カサン</t>
    </rPh>
    <rPh sb="126" eb="127">
      <t>ガク</t>
    </rPh>
    <rPh sb="129" eb="131">
      <t>ケイケン</t>
    </rPh>
    <rPh sb="131" eb="133">
      <t>テアテ</t>
    </rPh>
    <rPh sb="134" eb="136">
      <t>シカク</t>
    </rPh>
    <rPh sb="136" eb="138">
      <t>テアテ</t>
    </rPh>
    <rPh sb="140" eb="142">
      <t>ウワノ</t>
    </rPh>
    <rPh sb="149" eb="150">
      <t>ア</t>
    </rPh>
    <rPh sb="154" eb="155">
      <t>エン</t>
    </rPh>
    <rPh sb="158" eb="159">
      <t>エン</t>
    </rPh>
    <rPh sb="160" eb="163">
      <t>ハンイナイ</t>
    </rPh>
    <rPh sb="164" eb="166">
      <t>ハイブン</t>
    </rPh>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</si>
</sst>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59">
    <font>
      <sz val="11"/>
      <color theme="1"/>
      <name val="Yu Gothic"/>
      <family val="3"/>
      <scheme val="minor"/>
    </font>
    <font>
      <sz val="11"/>
      <name val="ＭＳ Ｐゴシック"/>
      <family val="3"/>
    </font>
    <font>
      <sz val="11"/>
      <color theme="1"/>
      <name val="Yu Gothic"/>
      <family val="3"/>
      <scheme val="minor"/>
    </font>
    <font>
      <sz val="6"/>
      <name val="Yu Gothic"/>
      <family val="3"/>
      <scheme val="minor"/>
    </font>
    <font>
      <sz val="11"/>
      <color theme="1"/>
      <name val="ＭＳ ゴシック"/>
      <family val="3"/>
    </font>
    <font>
      <sz val="8"/>
      <color theme="1"/>
      <name val="ＭＳ ゴシック"/>
      <family val="3"/>
    </font>
    <font>
      <sz val="10"/>
      <color theme="1"/>
      <name val="ＭＳ ゴシック"/>
      <family val="3"/>
    </font>
    <font>
      <sz val="12"/>
      <color theme="1"/>
      <name val="ＭＳ ゴシック"/>
      <family val="3"/>
    </font>
    <font>
      <sz val="7"/>
      <color theme="1"/>
      <name val="ＭＳ ゴシック"/>
      <family val="3"/>
    </font>
    <font>
      <sz val="9"/>
      <color theme="1"/>
      <name val="ＭＳ ゴシック"/>
      <family val="3"/>
    </font>
    <font>
      <sz val="9"/>
      <color theme="1"/>
      <name val="ＭＳ Ｐゴシック"/>
      <family val="3"/>
    </font>
    <font>
      <b/>
      <sz val="10.5"/>
      <color theme="1"/>
      <name val="ＭＳ Ｐゴシック"/>
      <family val="3"/>
    </font>
    <font>
      <b/>
      <sz val="9"/>
      <color theme="1"/>
      <name val="ＭＳ ゴシック"/>
      <family val="3"/>
    </font>
    <font>
      <sz val="9"/>
      <name val="ＭＳ ゴシック"/>
      <family val="3"/>
    </font>
    <font>
      <sz val="10.5"/>
      <color theme="1"/>
      <name val="ＭＳ Ｐゴシック"/>
      <family val="3"/>
    </font>
    <font>
      <sz val="8.5"/>
      <color theme="1"/>
      <name val="ＭＳ ゴシック"/>
      <family val="3"/>
    </font>
    <font>
      <b/>
      <sz val="10"/>
      <color theme="1"/>
      <name val="ＭＳ ゴシック"/>
      <family val="3"/>
    </font>
    <font>
      <sz val="10"/>
      <name val="ＭＳ ゴシック"/>
      <family val="3"/>
    </font>
    <font>
      <sz val="7"/>
      <name val="ＭＳ ゴシック"/>
      <family val="3"/>
    </font>
    <font>
      <sz val="11"/>
      <color theme="1"/>
      <name val="ＭＳ Ｐゴシック"/>
      <family val="3"/>
    </font>
    <font>
      <sz val="8"/>
      <color theme="1"/>
      <name val="ＭＳ Ｐゴシック"/>
      <family val="3"/>
    </font>
    <font>
      <sz val="6.5"/>
      <color theme="1"/>
      <name val="ＭＳ ゴシック"/>
      <family val="3"/>
    </font>
    <font>
      <sz val="8"/>
      <name val="ＭＳ Ｐゴシック"/>
      <family val="3"/>
    </font>
    <font>
      <sz val="11"/>
      <name val="ＭＳ ゴシック"/>
      <family val="3"/>
    </font>
    <font>
      <sz val="10"/>
      <name val="ＭＳ Ｐゴシック"/>
      <family val="3"/>
    </font>
    <font>
      <b/>
      <sz val="9"/>
      <color theme="1"/>
      <name val="ＭＳ Ｐゴシック"/>
      <family val="3"/>
    </font>
    <font>
      <sz val="9"/>
      <name val="ＭＳ Ｐゴシック"/>
      <family val="3"/>
    </font>
    <font>
      <sz val="6"/>
      <color theme="1"/>
      <name val="ＭＳ ゴシック"/>
      <family val="3"/>
    </font>
    <font>
      <u/>
      <sz val="11"/>
      <color theme="10"/>
      <name val="Yu Gothic"/>
      <family val="2"/>
      <scheme val="minor"/>
    </font>
    <font>
      <b/>
      <sz val="11"/>
      <name val="ＭＳ Ｐゴシック"/>
      <family val="3"/>
    </font>
    <font>
      <b/>
      <sz val="8"/>
      <color theme="1"/>
      <name val="ＭＳ ゴシック"/>
      <family val="3"/>
    </font>
    <font>
      <b/>
      <sz val="10"/>
      <name val="ＭＳ Ｐゴシック"/>
      <family val="3"/>
    </font>
    <font>
      <sz val="11"/>
      <color rgb="FFFF0000"/>
      <name val="ＭＳ ゴシック"/>
      <family val="3"/>
    </font>
    <font>
      <sz val="11"/>
      <name val="ＭＳゴシック"/>
      <family val="3"/>
    </font>
    <font>
      <sz val="11"/>
      <color theme="1"/>
      <name val="ＭＳゴシック"/>
      <family val="3"/>
    </font>
    <font>
      <sz val="20"/>
      <color theme="1"/>
      <name val="ＭＳゴシック"/>
      <family val="3"/>
    </font>
    <font>
      <sz val="24"/>
      <name val="ＭＳ Ｐゴシック"/>
      <family val="2"/>
    </font>
    <font>
      <sz val="18"/>
      <name val="ＭＳ ゴシック"/>
      <family val="3"/>
    </font>
    <font>
      <sz val="20"/>
      <name val="ＭＳ ゴシック"/>
      <family val="3"/>
    </font>
    <font>
      <sz val="24"/>
      <name val="ＭＳゴシック"/>
      <family val="3"/>
    </font>
    <font>
      <sz val="20"/>
      <name val="ＭＳゴシック"/>
      <family val="3"/>
    </font>
    <font>
      <sz val="16"/>
      <name val="ＭＳ Ｐゴシック"/>
      <family val="3"/>
    </font>
    <font>
      <sz val="6"/>
      <name val="ＭＳ Ｐゴシック"/>
      <family val="3"/>
    </font>
    <font>
      <sz val="11"/>
      <color theme="1"/>
      <name val="Yu Gothic"/>
      <family val="3"/>
      <scheme val="minor"/>
    </font>
    <font>
      <b/>
      <sz val="11"/>
      <color rgb="FF3F3F3F"/>
      <name val="Yu Gothic"/>
      <family val="2"/>
      <scheme val="minor"/>
    </font>
    <font>
      <sz val="11"/>
      <color rgb="FFFA7D00"/>
      <name val="Yu Gothic"/>
      <family val="2"/>
      <scheme val="minor"/>
    </font>
    <font>
      <u/>
      <sz val="11"/>
      <color theme="10"/>
      <name val="ＭＳ Ｐゴシック"/>
      <family val="3"/>
    </font>
    <font>
      <i/>
      <sz val="11"/>
      <color rgb="FF7F7F7F"/>
      <name val="Yu Gothic"/>
      <family val="2"/>
      <scheme val="minor"/>
    </font>
    <font>
      <sz val="9"/>
      <color theme="1"/>
      <name val="ＭＳ ゴシック"/>
      <family val="3"/>
      <charset val="128"/>
    </font>
    <font>
      <sz val="8"/>
      <color theme="1"/>
      <name val="ＭＳ ゴシック"/>
      <family val="3"/>
      <charset val="128"/>
    </font>
    <font>
      <sz val="11"/>
      <color theme="1"/>
      <name val="ＭＳ ゴシック"/>
      <family val="3"/>
      <charset val="128"/>
    </font>
    <font>
      <sz val="20"/>
      <name val="Segoe UI Symbol"/>
      <family val="2"/>
    </font>
    <font>
      <sz val="20"/>
      <name val="ＭＳ ゴシック"/>
      <family val="3"/>
      <charset val="128"/>
    </font>
    <font>
      <sz val="20"/>
      <name val="Calibri"/>
      <family val="2"/>
    </font>
    <font>
      <sz val="8.5"/>
      <color theme="1"/>
      <name val="ＭＳ ゴシック"/>
      <family val="3"/>
      <charset val="128"/>
    </font>
    <font>
      <b/>
      <sz val="9"/>
      <name val="ＭＳ Ｐゴシック"/>
      <family val="3"/>
      <charset val="128"/>
    </font>
    <font>
      <sz val="9"/>
      <color rgb="FF000000"/>
      <name val="Meiryo UI"/>
      <family val="3"/>
      <charset val="128"/>
    </font>
    <font>
      <sz val="9"/>
      <color rgb="FF000000"/>
      <name val="MS P ゴシック"/>
      <family val="3"/>
      <charset val="128"/>
    </font>
    <font>
      <sz val="9"/>
      <color rgb="FF000000"/>
      <name val="Yu Gothic"/>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2CC"/>
        <bgColor indexed="64"/>
      </patternFill>
    </fill>
    <fill>
      <patternFill patternType="solid">
        <fgColor rgb="FFFFC000"/>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auto="1"/>
      </left>
      <right/>
      <top/>
      <bottom style="medium">
        <color auto="1"/>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top/>
      <bottom style="hair">
        <color auto="1"/>
      </bottom>
      <diagonal/>
    </border>
    <border>
      <left/>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style="hair">
        <color auto="1"/>
      </left>
      <right/>
      <top style="hair">
        <color auto="1"/>
      </top>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hair">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7">
    <xf numFmtId="0" fontId="0" fillId="0" borderId="0"/>
    <xf numFmtId="9" fontId="1" fillId="0" borderId="0" applyFont="0" applyFill="0" applyBorder="0" applyAlignment="0" applyProtection="0">
      <alignment vertical="center"/>
    </xf>
    <xf numFmtId="0" fontId="2" fillId="0" borderId="0">
      <alignment vertical="center"/>
    </xf>
    <xf numFmtId="0" fontId="1"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0" fontId="28" fillId="0" borderId="0" applyNumberFormat="0" applyFill="0" applyBorder="0" applyAlignment="0" applyProtection="0"/>
  </cellStyleXfs>
  <cellXfs count="520">
    <xf numFmtId="0" fontId="0" fillId="0" borderId="0" xfId="0"/>
    <xf numFmtId="0" fontId="4" fillId="2" borderId="0" xfId="0" applyFont="1" applyFill="1"/>
    <xf numFmtId="0" fontId="5" fillId="2" borderId="0" xfId="0" applyFont="1" applyFill="1"/>
    <xf numFmtId="0" fontId="6" fillId="2" borderId="0" xfId="0" applyFont="1" applyFill="1"/>
    <xf numFmtId="0" fontId="4" fillId="2" borderId="0" xfId="0" applyFont="1" applyFill="1" applyAlignment="1">
      <alignment vertical="center"/>
    </xf>
    <xf numFmtId="0" fontId="4" fillId="2" borderId="0" xfId="0" applyFont="1" applyFill="1" applyAlignment="1">
      <alignment wrapText="1"/>
    </xf>
    <xf numFmtId="0" fontId="9" fillId="2" borderId="0" xfId="0" applyFont="1" applyFill="1"/>
    <xf numFmtId="0" fontId="4" fillId="2" borderId="0" xfId="0" applyFont="1" applyFill="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1" fillId="2" borderId="10" xfId="0" applyFont="1" applyFill="1" applyBorder="1" applyAlignment="1">
      <alignment vertical="center" wrapText="1"/>
    </xf>
    <xf numFmtId="0" fontId="11" fillId="2" borderId="11" xfId="0" applyFont="1" applyFill="1" applyBorder="1" applyAlignment="1">
      <alignment vertical="center" wrapText="1"/>
    </xf>
    <xf numFmtId="0" fontId="11" fillId="2" borderId="11" xfId="0" applyFont="1" applyFill="1" applyBorder="1" applyAlignment="1">
      <alignment vertical="center"/>
    </xf>
    <xf numFmtId="0" fontId="9" fillId="2" borderId="12" xfId="0" applyFont="1" applyFill="1" applyBorder="1"/>
    <xf numFmtId="0" fontId="5" fillId="2" borderId="0" xfId="0" applyFont="1" applyFill="1" applyAlignment="1">
      <alignment horizontal="center" vertical="center"/>
    </xf>
    <xf numFmtId="0" fontId="9" fillId="2" borderId="11" xfId="0" applyFont="1" applyFill="1" applyBorder="1" applyAlignment="1">
      <alignment vertical="center"/>
    </xf>
    <xf numFmtId="0" fontId="12" fillId="2" borderId="12" xfId="0" applyFont="1" applyFill="1" applyBorder="1" applyAlignment="1">
      <alignment vertical="center"/>
    </xf>
    <xf numFmtId="0" fontId="9" fillId="2" borderId="13" xfId="0" applyFont="1" applyFill="1" applyBorder="1" applyAlignment="1">
      <alignment vertical="center"/>
    </xf>
    <xf numFmtId="0" fontId="9" fillId="2" borderId="0" xfId="0" applyFont="1" applyFill="1" applyAlignment="1">
      <alignment vertical="center"/>
    </xf>
    <xf numFmtId="0" fontId="9" fillId="2" borderId="0" xfId="0" applyFont="1" applyFill="1" applyAlignment="1">
      <alignment horizontal="left" vertical="center"/>
    </xf>
    <xf numFmtId="0" fontId="9" fillId="2" borderId="0" xfId="0" applyFont="1" applyFill="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xf>
    <xf numFmtId="0" fontId="13" fillId="2" borderId="0" xfId="0" applyFont="1" applyFill="1" applyAlignment="1">
      <alignment horizontal="center" vertical="center"/>
    </xf>
    <xf numFmtId="0" fontId="11" fillId="2" borderId="16" xfId="0" applyFont="1" applyFill="1" applyBorder="1" applyAlignment="1">
      <alignment vertical="center" wrapText="1"/>
    </xf>
    <xf numFmtId="0" fontId="10" fillId="2" borderId="0" xfId="0" applyFont="1" applyFill="1" applyAlignment="1">
      <alignment vertical="center"/>
    </xf>
    <xf numFmtId="0" fontId="11" fillId="2" borderId="0" xfId="0" applyFont="1" applyFill="1" applyAlignment="1">
      <alignment vertical="center"/>
    </xf>
    <xf numFmtId="0" fontId="14" fillId="2" borderId="0" xfId="0" applyFont="1" applyFill="1" applyAlignment="1">
      <alignment vertical="center"/>
    </xf>
    <xf numFmtId="0" fontId="9" fillId="2" borderId="17" xfId="0" applyFont="1" applyFill="1" applyBorder="1"/>
    <xf numFmtId="0" fontId="12" fillId="2" borderId="17" xfId="0" applyFont="1" applyFill="1" applyBorder="1" applyAlignment="1">
      <alignment vertical="center"/>
    </xf>
    <xf numFmtId="0" fontId="10" fillId="4" borderId="1" xfId="0" applyFont="1" applyFill="1" applyBorder="1" applyAlignment="1">
      <alignment horizontal="center" vertical="center"/>
    </xf>
    <xf numFmtId="0" fontId="15" fillId="2" borderId="0" xfId="0" applyFont="1" applyFill="1" applyAlignment="1">
      <alignment horizontal="center" vertical="center"/>
    </xf>
    <xf numFmtId="0" fontId="13" fillId="2" borderId="0" xfId="0" applyFont="1" applyFill="1" applyAlignment="1">
      <alignment vertical="center"/>
    </xf>
    <xf numFmtId="0" fontId="11" fillId="2" borderId="0" xfId="0" applyFont="1" applyFill="1" applyAlignment="1">
      <alignment vertical="center" wrapText="1"/>
    </xf>
    <xf numFmtId="0" fontId="16" fillId="2" borderId="17" xfId="0" applyFont="1" applyFill="1" applyBorder="1" applyAlignment="1">
      <alignment vertical="center"/>
    </xf>
    <xf numFmtId="0" fontId="15" fillId="2" borderId="0" xfId="0" applyFont="1" applyFill="1" applyAlignment="1">
      <alignment vertical="center"/>
    </xf>
    <xf numFmtId="0" fontId="20" fillId="5" borderId="28" xfId="0" applyFont="1" applyFill="1" applyBorder="1" applyAlignment="1">
      <alignment horizontal="center" vertical="center" wrapText="1"/>
    </xf>
    <xf numFmtId="0" fontId="20" fillId="5" borderId="29" xfId="0" applyFont="1" applyFill="1" applyBorder="1" applyAlignment="1">
      <alignment horizontal="center" vertical="center" wrapText="1"/>
    </xf>
    <xf numFmtId="0" fontId="20" fillId="5" borderId="30" xfId="0" applyFont="1" applyFill="1" applyBorder="1" applyAlignment="1">
      <alignment horizontal="center" vertical="center" wrapText="1"/>
    </xf>
    <xf numFmtId="0" fontId="20" fillId="5" borderId="31" xfId="0" applyFont="1" applyFill="1" applyBorder="1" applyAlignment="1">
      <alignment horizontal="center" vertical="center" wrapText="1"/>
    </xf>
    <xf numFmtId="0" fontId="20" fillId="5" borderId="3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11" xfId="0" applyFont="1" applyFill="1" applyBorder="1" applyAlignment="1">
      <alignment horizontal="center" vertical="center" wrapText="1"/>
    </xf>
    <xf numFmtId="0" fontId="20" fillId="5" borderId="34" xfId="0" applyFont="1" applyFill="1" applyBorder="1" applyAlignment="1">
      <alignment horizontal="center" vertical="center" wrapText="1"/>
    </xf>
    <xf numFmtId="0" fontId="6" fillId="2" borderId="1" xfId="0" applyFont="1" applyFill="1" applyBorder="1" applyAlignment="1" applyProtection="1">
      <alignment horizontal="center" vertical="center"/>
      <protection locked="0"/>
    </xf>
    <xf numFmtId="38" fontId="17" fillId="2" borderId="0" xfId="5" applyFont="1" applyFill="1" applyBorder="1" applyAlignment="1" applyProtection="1"/>
    <xf numFmtId="0" fontId="20" fillId="2" borderId="0" xfId="0" applyFont="1" applyFill="1" applyAlignment="1">
      <alignment horizontal="center" vertical="center" wrapText="1"/>
    </xf>
    <xf numFmtId="0" fontId="5" fillId="2" borderId="0" xfId="0" applyFont="1" applyFill="1" applyAlignment="1">
      <alignment horizontal="left" vertical="center"/>
    </xf>
    <xf numFmtId="38" fontId="17" fillId="2" borderId="48" xfId="5" applyFont="1" applyFill="1" applyBorder="1" applyAlignment="1" applyProtection="1"/>
    <xf numFmtId="0" fontId="16" fillId="2" borderId="17" xfId="0" applyFont="1" applyFill="1" applyBorder="1" applyAlignment="1">
      <alignment horizontal="center" vertical="center"/>
    </xf>
    <xf numFmtId="0" fontId="9" fillId="2" borderId="3" xfId="0" applyFont="1" applyFill="1" applyBorder="1" applyAlignment="1">
      <alignment vertical="center"/>
    </xf>
    <xf numFmtId="0" fontId="6" fillId="2" borderId="23" xfId="0" applyFont="1" applyFill="1" applyBorder="1" applyAlignment="1">
      <alignment vertical="center"/>
    </xf>
    <xf numFmtId="0" fontId="16" fillId="2" borderId="59" xfId="0" applyFont="1" applyFill="1" applyBorder="1" applyAlignment="1">
      <alignment vertical="center"/>
    </xf>
    <xf numFmtId="0" fontId="9" fillId="2" borderId="5" xfId="0" applyFont="1" applyFill="1" applyBorder="1" applyAlignment="1">
      <alignment horizontal="center" vertical="center"/>
    </xf>
    <xf numFmtId="38" fontId="17" fillId="2" borderId="18" xfId="5" applyFont="1" applyFill="1" applyBorder="1" applyAlignment="1" applyProtection="1"/>
    <xf numFmtId="2" fontId="9" fillId="4" borderId="62" xfId="0" applyNumberFormat="1" applyFont="1" applyFill="1" applyBorder="1" applyAlignment="1">
      <alignment vertical="center"/>
    </xf>
    <xf numFmtId="2" fontId="9" fillId="4" borderId="46" xfId="0" applyNumberFormat="1" applyFont="1" applyFill="1" applyBorder="1" applyAlignment="1">
      <alignment vertical="center"/>
    </xf>
    <xf numFmtId="0" fontId="5" fillId="2" borderId="0" xfId="0" applyFont="1" applyFill="1" applyAlignment="1">
      <alignment vertical="center"/>
    </xf>
    <xf numFmtId="38" fontId="17" fillId="2" borderId="66" xfId="5" applyFont="1" applyFill="1" applyBorder="1" applyAlignment="1" applyProtection="1"/>
    <xf numFmtId="38" fontId="6" fillId="2" borderId="0" xfId="5" applyFont="1" applyFill="1" applyBorder="1" applyAlignment="1" applyProtection="1">
      <alignment horizontal="right" vertical="center"/>
    </xf>
    <xf numFmtId="0" fontId="11" fillId="2" borderId="0" xfId="0" applyFont="1" applyFill="1" applyAlignment="1">
      <alignment vertical="center" shrinkToFit="1"/>
    </xf>
    <xf numFmtId="2" fontId="6" fillId="2" borderId="0" xfId="0" applyNumberFormat="1" applyFont="1" applyFill="1" applyAlignment="1">
      <alignment horizontal="right" vertical="center"/>
    </xf>
    <xf numFmtId="0" fontId="9" fillId="2" borderId="0" xfId="0" applyFont="1" applyFill="1" applyAlignment="1">
      <alignment vertical="center" wrapText="1"/>
    </xf>
    <xf numFmtId="0" fontId="29" fillId="6" borderId="67" xfId="0" applyFont="1" applyFill="1" applyBorder="1" applyAlignment="1">
      <alignment horizontal="center" vertical="center"/>
    </xf>
    <xf numFmtId="0" fontId="29" fillId="6" borderId="69" xfId="0" applyFont="1" applyFill="1" applyBorder="1" applyAlignment="1">
      <alignment horizontal="center" vertical="center"/>
    </xf>
    <xf numFmtId="0" fontId="11" fillId="2" borderId="23" xfId="0" applyFont="1" applyFill="1" applyBorder="1" applyAlignment="1">
      <alignment vertical="center" wrapText="1"/>
    </xf>
    <xf numFmtId="0" fontId="11" fillId="2" borderId="23" xfId="0" applyFont="1" applyFill="1" applyBorder="1" applyAlignment="1">
      <alignment vertical="center" shrinkToFit="1"/>
    </xf>
    <xf numFmtId="0" fontId="14" fillId="2" borderId="23" xfId="0" applyFont="1" applyFill="1" applyBorder="1" applyAlignment="1">
      <alignment vertical="center"/>
    </xf>
    <xf numFmtId="0" fontId="9" fillId="2" borderId="59" xfId="0" applyFont="1" applyFill="1" applyBorder="1"/>
    <xf numFmtId="0" fontId="20" fillId="2" borderId="71" xfId="0" applyFont="1" applyFill="1" applyBorder="1" applyAlignment="1">
      <alignment vertical="center" wrapText="1"/>
    </xf>
    <xf numFmtId="0" fontId="20" fillId="2" borderId="72" xfId="0" applyFont="1" applyFill="1" applyBorder="1" applyAlignment="1">
      <alignment vertical="center" wrapText="1"/>
    </xf>
    <xf numFmtId="0" fontId="20" fillId="2" borderId="74" xfId="0" applyFont="1" applyFill="1" applyBorder="1" applyAlignment="1">
      <alignment vertical="center" wrapText="1"/>
    </xf>
    <xf numFmtId="0" fontId="20" fillId="2" borderId="23" xfId="0" applyFont="1" applyFill="1" applyBorder="1" applyAlignment="1">
      <alignment vertical="center" wrapText="1"/>
    </xf>
    <xf numFmtId="0" fontId="20" fillId="2" borderId="75" xfId="0" applyFont="1" applyFill="1" applyBorder="1" applyAlignment="1">
      <alignment vertical="center" wrapText="1"/>
    </xf>
    <xf numFmtId="0" fontId="20" fillId="2" borderId="59" xfId="0" applyFont="1" applyFill="1" applyBorder="1" applyAlignment="1">
      <alignment vertical="center" wrapText="1"/>
    </xf>
    <xf numFmtId="0" fontId="5" fillId="2" borderId="0" xfId="0" applyFont="1" applyFill="1" applyAlignment="1">
      <alignment wrapText="1"/>
    </xf>
    <xf numFmtId="0" fontId="5" fillId="2" borderId="1" xfId="0" applyFont="1" applyFill="1" applyBorder="1" applyAlignment="1" applyProtection="1">
      <alignment horizontal="center" vertical="center"/>
      <protection locked="0"/>
    </xf>
    <xf numFmtId="0" fontId="5" fillId="2" borderId="1" xfId="0" applyFont="1" applyFill="1" applyBorder="1" applyAlignment="1" applyProtection="1">
      <alignment vertical="center"/>
      <protection locked="0"/>
    </xf>
    <xf numFmtId="0" fontId="27" fillId="2" borderId="0" xfId="0" applyFont="1" applyFill="1"/>
    <xf numFmtId="0" fontId="6" fillId="2" borderId="0" xfId="0" applyFont="1" applyFill="1" applyAlignment="1">
      <alignment vertical="center"/>
    </xf>
    <xf numFmtId="0" fontId="6" fillId="2" borderId="0" xfId="0" applyFont="1" applyFill="1" applyAlignment="1">
      <alignment wrapText="1"/>
    </xf>
    <xf numFmtId="0" fontId="27" fillId="2" borderId="0" xfId="0" applyFont="1" applyFill="1" applyAlignment="1">
      <alignment vertical="center"/>
    </xf>
    <xf numFmtId="0" fontId="22" fillId="2" borderId="3" xfId="0" applyFont="1" applyFill="1" applyBorder="1" applyAlignment="1">
      <alignment horizontal="center" vertical="center"/>
    </xf>
    <xf numFmtId="0" fontId="23" fillId="2" borderId="0" xfId="0" applyFont="1" applyFill="1" applyAlignment="1">
      <alignment vertical="center"/>
    </xf>
    <xf numFmtId="178" fontId="26" fillId="0" borderId="18" xfId="0" applyNumberFormat="1" applyFont="1" applyBorder="1" applyAlignment="1">
      <alignment vertical="center"/>
    </xf>
    <xf numFmtId="178" fontId="26" fillId="0" borderId="52" xfId="0" applyNumberFormat="1" applyFont="1" applyBorder="1" applyAlignment="1">
      <alignment vertical="center"/>
    </xf>
    <xf numFmtId="178" fontId="26" fillId="0" borderId="15" xfId="0" applyNumberFormat="1" applyFont="1" applyBorder="1" applyAlignment="1">
      <alignment vertical="center"/>
    </xf>
    <xf numFmtId="0" fontId="0" fillId="2" borderId="6" xfId="0" applyFill="1" applyBorder="1" applyAlignment="1">
      <alignment vertical="center"/>
    </xf>
    <xf numFmtId="178" fontId="22" fillId="2" borderId="0" xfId="0" applyNumberFormat="1" applyFont="1" applyFill="1" applyAlignment="1">
      <alignment horizontal="right" vertical="center"/>
    </xf>
    <xf numFmtId="0" fontId="11" fillId="2" borderId="58" xfId="0" applyFont="1" applyFill="1" applyBorder="1" applyAlignment="1">
      <alignment vertical="center" wrapText="1"/>
    </xf>
    <xf numFmtId="0" fontId="6" fillId="2" borderId="1" xfId="0" applyFont="1" applyFill="1" applyBorder="1" applyProtection="1">
      <protection locked="0"/>
    </xf>
    <xf numFmtId="0" fontId="9" fillId="2" borderId="1" xfId="0" applyFont="1" applyFill="1" applyBorder="1" applyAlignment="1" applyProtection="1">
      <alignment vertical="center"/>
      <protection locked="0"/>
    </xf>
    <xf numFmtId="0" fontId="32" fillId="2" borderId="0" xfId="0" applyFont="1" applyFill="1"/>
    <xf numFmtId="0" fontId="33" fillId="0" borderId="0" xfId="2" applyFont="1">
      <alignment vertical="center"/>
    </xf>
    <xf numFmtId="0" fontId="34" fillId="0" borderId="0" xfId="2" applyFont="1">
      <alignment vertical="center"/>
    </xf>
    <xf numFmtId="0" fontId="35" fillId="0" borderId="0" xfId="2" applyFont="1">
      <alignment vertical="center"/>
    </xf>
    <xf numFmtId="0" fontId="36" fillId="2" borderId="0" xfId="2" applyFont="1" applyFill="1">
      <alignment vertical="center"/>
    </xf>
    <xf numFmtId="0" fontId="1" fillId="2" borderId="0" xfId="2" applyFont="1" applyFill="1">
      <alignment vertical="center"/>
    </xf>
    <xf numFmtId="0" fontId="37" fillId="2" borderId="1" xfId="2" applyFont="1" applyFill="1" applyBorder="1" applyAlignment="1">
      <alignment horizontal="center" vertical="center"/>
    </xf>
    <xf numFmtId="0" fontId="37" fillId="2" borderId="1" xfId="2" applyFont="1" applyFill="1" applyBorder="1" applyAlignment="1">
      <alignment horizontal="center" vertical="center" textRotation="255"/>
    </xf>
    <xf numFmtId="0" fontId="38" fillId="2" borderId="0" xfId="2" applyFont="1" applyFill="1" applyAlignment="1">
      <alignment horizontal="left" vertical="center" wrapText="1"/>
    </xf>
    <xf numFmtId="0" fontId="38" fillId="2" borderId="0" xfId="2" applyFont="1" applyFill="1">
      <alignment vertical="center"/>
    </xf>
    <xf numFmtId="0" fontId="39" fillId="2" borderId="0" xfId="2" applyFont="1" applyFill="1">
      <alignment vertical="center"/>
    </xf>
    <xf numFmtId="0" fontId="36" fillId="2" borderId="0" xfId="2" applyFont="1" applyFill="1" applyAlignment="1">
      <alignment vertical="top"/>
    </xf>
    <xf numFmtId="0" fontId="33" fillId="2" borderId="0" xfId="2" applyFont="1" applyFill="1">
      <alignment vertical="center"/>
    </xf>
    <xf numFmtId="0" fontId="40" fillId="2" borderId="0" xfId="2" applyFont="1" applyFill="1">
      <alignment vertical="center"/>
    </xf>
    <xf numFmtId="0" fontId="37" fillId="2" borderId="1" xfId="2" applyFont="1" applyFill="1" applyBorder="1" applyAlignment="1">
      <alignment horizontal="center" vertical="center" shrinkToFit="1"/>
    </xf>
    <xf numFmtId="0" fontId="37" fillId="2" borderId="1" xfId="2" applyFont="1" applyFill="1" applyBorder="1" applyAlignment="1">
      <alignment horizontal="center" vertical="center" wrapText="1"/>
    </xf>
    <xf numFmtId="0" fontId="37" fillId="2" borderId="1" xfId="2" applyFont="1" applyFill="1" applyBorder="1" applyAlignment="1">
      <alignment vertical="center" wrapText="1"/>
    </xf>
    <xf numFmtId="0" fontId="33" fillId="2" borderId="0" xfId="2" applyFont="1" applyFill="1" applyAlignment="1">
      <alignment vertical="top"/>
    </xf>
    <xf numFmtId="0" fontId="41" fillId="2" borderId="0" xfId="2" applyFont="1" applyFill="1">
      <alignment vertical="center"/>
    </xf>
    <xf numFmtId="0" fontId="38" fillId="2" borderId="1" xfId="2" applyFont="1" applyFill="1" applyBorder="1" applyAlignment="1">
      <alignment horizontal="center" vertical="center" shrinkToFit="1"/>
    </xf>
    <xf numFmtId="0" fontId="38" fillId="2" borderId="1" xfId="2" applyFont="1" applyFill="1" applyBorder="1" applyAlignment="1">
      <alignment vertical="center" wrapText="1"/>
    </xf>
    <xf numFmtId="0" fontId="38" fillId="2" borderId="1" xfId="2" applyFont="1" applyFill="1" applyBorder="1" applyAlignment="1">
      <alignment horizontal="center" vertical="center" wrapText="1" shrinkToFit="1"/>
    </xf>
    <xf numFmtId="0" fontId="40" fillId="2" borderId="1" xfId="2" applyFont="1" applyFill="1" applyBorder="1" applyAlignment="1">
      <alignment vertical="center" wrapText="1"/>
    </xf>
    <xf numFmtId="0" fontId="37" fillId="2" borderId="1" xfId="2" applyFont="1" applyFill="1" applyBorder="1" applyAlignment="1">
      <alignment horizontal="center" vertical="center" wrapText="1" shrinkToFit="1"/>
    </xf>
    <xf numFmtId="0" fontId="34" fillId="2" borderId="0" xfId="2" applyFont="1" applyFill="1">
      <alignment vertical="center"/>
    </xf>
    <xf numFmtId="0" fontId="1" fillId="0" borderId="0" xfId="3">
      <alignment vertical="center"/>
    </xf>
    <xf numFmtId="0" fontId="24" fillId="0" borderId="0" xfId="3" applyFont="1">
      <alignment vertical="center"/>
    </xf>
    <xf numFmtId="0" fontId="13" fillId="0" borderId="8" xfId="0" applyFont="1" applyBorder="1" applyAlignment="1">
      <alignment horizontal="left" vertical="center"/>
    </xf>
    <xf numFmtId="0" fontId="13" fillId="0" borderId="96" xfId="0" applyFont="1" applyBorder="1" applyAlignment="1">
      <alignment horizontal="left" vertical="center"/>
    </xf>
    <xf numFmtId="0" fontId="13" fillId="0" borderId="97" xfId="0" applyFont="1" applyBorder="1" applyAlignment="1">
      <alignment horizontal="left" vertical="center"/>
    </xf>
    <xf numFmtId="0" fontId="13" fillId="0" borderId="9" xfId="0" applyFont="1" applyBorder="1" applyAlignment="1">
      <alignment horizontal="left" vertical="center"/>
    </xf>
    <xf numFmtId="0" fontId="26" fillId="0" borderId="91" xfId="3" applyFont="1" applyBorder="1" applyAlignment="1">
      <alignment horizontal="center" vertical="center" wrapText="1"/>
    </xf>
    <xf numFmtId="176" fontId="17" fillId="0" borderId="98" xfId="1" applyNumberFormat="1" applyFont="1" applyBorder="1" applyAlignment="1">
      <alignment horizontal="right" vertical="center" wrapText="1"/>
    </xf>
    <xf numFmtId="176" fontId="23" fillId="0" borderId="98" xfId="1" applyNumberFormat="1" applyFont="1" applyBorder="1" applyAlignment="1">
      <alignment horizontal="right" vertical="center"/>
    </xf>
    <xf numFmtId="176" fontId="23" fillId="0" borderId="99" xfId="1" applyNumberFormat="1" applyFont="1" applyBorder="1" applyAlignment="1">
      <alignment horizontal="right" vertical="center"/>
    </xf>
    <xf numFmtId="176" fontId="23" fillId="0" borderId="100" xfId="1" applyNumberFormat="1" applyFont="1" applyBorder="1" applyAlignment="1">
      <alignment horizontal="right" vertical="center"/>
    </xf>
    <xf numFmtId="176" fontId="23" fillId="0" borderId="63" xfId="1" applyNumberFormat="1" applyFont="1" applyBorder="1" applyAlignment="1">
      <alignment horizontal="right" vertical="center"/>
    </xf>
    <xf numFmtId="0" fontId="26" fillId="0" borderId="92" xfId="3" applyFont="1" applyBorder="1" applyAlignment="1">
      <alignment horizontal="center" vertical="center" wrapText="1"/>
    </xf>
    <xf numFmtId="176" fontId="17" fillId="0" borderId="1" xfId="1" applyNumberFormat="1" applyFont="1" applyBorder="1" applyAlignment="1">
      <alignment horizontal="right" vertical="center" wrapText="1"/>
    </xf>
    <xf numFmtId="176" fontId="23" fillId="0" borderId="1" xfId="1" applyNumberFormat="1" applyFont="1" applyBorder="1" applyAlignment="1">
      <alignment horizontal="right" vertical="center"/>
    </xf>
    <xf numFmtId="176" fontId="23" fillId="0" borderId="101" xfId="1" applyNumberFormat="1" applyFont="1" applyBorder="1" applyAlignment="1">
      <alignment horizontal="right" vertical="center"/>
    </xf>
    <xf numFmtId="176" fontId="23" fillId="0" borderId="21" xfId="1" applyNumberFormat="1" applyFont="1" applyBorder="1" applyAlignment="1">
      <alignment horizontal="right" vertical="center"/>
    </xf>
    <xf numFmtId="176" fontId="23" fillId="0" borderId="47" xfId="1" applyNumberFormat="1" applyFont="1" applyBorder="1" applyAlignment="1">
      <alignment horizontal="right" vertical="center"/>
    </xf>
    <xf numFmtId="0" fontId="26" fillId="0" borderId="87" xfId="3" applyFont="1" applyBorder="1" applyAlignment="1">
      <alignment horizontal="center" vertical="center" wrapText="1"/>
    </xf>
    <xf numFmtId="176" fontId="17" fillId="0" borderId="102" xfId="1" applyNumberFormat="1" applyFont="1" applyBorder="1" applyAlignment="1">
      <alignment horizontal="right" vertical="center" wrapText="1"/>
    </xf>
    <xf numFmtId="176" fontId="17" fillId="0" borderId="103" xfId="1" applyNumberFormat="1" applyFont="1" applyBorder="1" applyAlignment="1">
      <alignment horizontal="right" vertical="center" wrapText="1"/>
    </xf>
    <xf numFmtId="176" fontId="17" fillId="0" borderId="104" xfId="1" applyNumberFormat="1" applyFont="1" applyBorder="1" applyAlignment="1">
      <alignment horizontal="right" vertical="center" wrapText="1"/>
    </xf>
    <xf numFmtId="176" fontId="17" fillId="0" borderId="56" xfId="1" applyNumberFormat="1" applyFont="1" applyBorder="1" applyAlignment="1">
      <alignment horizontal="right" vertical="center" wrapText="1"/>
    </xf>
    <xf numFmtId="176" fontId="17" fillId="0" borderId="15" xfId="1" applyNumberFormat="1" applyFont="1" applyBorder="1" applyAlignment="1">
      <alignment horizontal="right" vertical="center" wrapText="1"/>
    </xf>
    <xf numFmtId="176" fontId="23" fillId="0" borderId="15" xfId="1" applyNumberFormat="1" applyFont="1" applyBorder="1" applyAlignment="1">
      <alignment horizontal="right" vertical="center"/>
    </xf>
    <xf numFmtId="176" fontId="23" fillId="0" borderId="105" xfId="1" applyNumberFormat="1" applyFont="1" applyBorder="1" applyAlignment="1">
      <alignment horizontal="right" vertical="center"/>
    </xf>
    <xf numFmtId="176" fontId="23" fillId="0" borderId="19" xfId="1" applyNumberFormat="1" applyFont="1" applyBorder="1" applyAlignment="1">
      <alignment horizontal="right" vertical="center"/>
    </xf>
    <xf numFmtId="176" fontId="23" fillId="0" borderId="45" xfId="1" applyNumberFormat="1" applyFont="1" applyBorder="1" applyAlignment="1">
      <alignment horizontal="right" vertical="center"/>
    </xf>
    <xf numFmtId="0" fontId="26" fillId="0" borderId="86" xfId="3" applyFont="1" applyBorder="1" applyAlignment="1">
      <alignment horizontal="center" vertical="center" wrapText="1"/>
    </xf>
    <xf numFmtId="176" fontId="17" fillId="0" borderId="106" xfId="1" applyNumberFormat="1" applyFont="1" applyBorder="1" applyAlignment="1">
      <alignment horizontal="right" vertical="center" wrapText="1"/>
    </xf>
    <xf numFmtId="176" fontId="17" fillId="0" borderId="107" xfId="1" applyNumberFormat="1" applyFont="1" applyBorder="1" applyAlignment="1">
      <alignment horizontal="right" vertical="center" wrapText="1"/>
    </xf>
    <xf numFmtId="176" fontId="17" fillId="0" borderId="108" xfId="1" applyNumberFormat="1" applyFont="1" applyBorder="1" applyAlignment="1">
      <alignment horizontal="right" vertical="center" wrapText="1"/>
    </xf>
    <xf numFmtId="0" fontId="26" fillId="0" borderId="94" xfId="3" applyFont="1" applyBorder="1" applyAlignment="1">
      <alignment horizontal="center" vertical="center" wrapText="1"/>
    </xf>
    <xf numFmtId="176" fontId="17" fillId="0" borderId="2" xfId="1" applyNumberFormat="1" applyFont="1" applyBorder="1" applyAlignment="1">
      <alignment horizontal="right" vertical="center" wrapText="1"/>
    </xf>
    <xf numFmtId="176" fontId="17" fillId="0" borderId="109" xfId="1" applyNumberFormat="1" applyFont="1" applyBorder="1" applyAlignment="1">
      <alignment horizontal="right" vertical="center" wrapText="1"/>
    </xf>
    <xf numFmtId="176" fontId="17" fillId="0" borderId="4" xfId="1" applyNumberFormat="1" applyFont="1" applyBorder="1" applyAlignment="1">
      <alignment horizontal="right" vertical="center" wrapText="1"/>
    </xf>
    <xf numFmtId="176" fontId="17" fillId="0" borderId="85" xfId="1" applyNumberFormat="1" applyFont="1" applyBorder="1" applyAlignment="1">
      <alignment horizontal="right" vertical="center" wrapText="1"/>
    </xf>
    <xf numFmtId="0" fontId="26" fillId="0" borderId="76" xfId="3" applyFont="1" applyBorder="1" applyAlignment="1">
      <alignment horizontal="center" vertical="center"/>
    </xf>
    <xf numFmtId="0" fontId="24" fillId="0" borderId="91" xfId="1" applyNumberFormat="1" applyFont="1" applyBorder="1" applyAlignment="1">
      <alignment horizontal="center" vertical="center" wrapText="1"/>
    </xf>
    <xf numFmtId="176" fontId="17" fillId="0" borderId="99" xfId="1" applyNumberFormat="1" applyFont="1" applyBorder="1" applyAlignment="1">
      <alignment horizontal="right" vertical="center" wrapText="1"/>
    </xf>
    <xf numFmtId="176" fontId="17" fillId="0" borderId="100" xfId="1" applyNumberFormat="1" applyFont="1" applyBorder="1" applyAlignment="1">
      <alignment horizontal="right" vertical="center" wrapText="1"/>
    </xf>
    <xf numFmtId="176" fontId="17" fillId="0" borderId="63" xfId="1" applyNumberFormat="1" applyFont="1" applyBorder="1" applyAlignment="1">
      <alignment horizontal="right" vertical="center" wrapText="1"/>
    </xf>
    <xf numFmtId="0" fontId="26" fillId="0" borderId="0" xfId="3" applyFont="1" applyAlignment="1">
      <alignment horizontal="center" vertical="center" wrapText="1"/>
    </xf>
    <xf numFmtId="0" fontId="24" fillId="0" borderId="92" xfId="1" applyNumberFormat="1" applyFont="1" applyBorder="1" applyAlignment="1">
      <alignment horizontal="center" vertical="center" wrapText="1"/>
    </xf>
    <xf numFmtId="176" fontId="17" fillId="0" borderId="101" xfId="1" applyNumberFormat="1" applyFont="1" applyBorder="1" applyAlignment="1">
      <alignment horizontal="right" vertical="center" wrapText="1"/>
    </xf>
    <xf numFmtId="176" fontId="17" fillId="0" borderId="21" xfId="1" applyNumberFormat="1" applyFont="1" applyBorder="1" applyAlignment="1">
      <alignment horizontal="right" vertical="center" wrapText="1"/>
    </xf>
    <xf numFmtId="176" fontId="17" fillId="0" borderId="47" xfId="1" applyNumberFormat="1" applyFont="1" applyBorder="1" applyAlignment="1">
      <alignment horizontal="right" vertical="center" wrapText="1"/>
    </xf>
    <xf numFmtId="0" fontId="24" fillId="0" borderId="94" xfId="1" applyNumberFormat="1" applyFont="1" applyBorder="1" applyAlignment="1">
      <alignment horizontal="center" vertical="center" wrapText="1"/>
    </xf>
    <xf numFmtId="0" fontId="24" fillId="0" borderId="69" xfId="3" applyFont="1" applyBorder="1">
      <alignment vertical="center"/>
    </xf>
    <xf numFmtId="0" fontId="24" fillId="0" borderId="97" xfId="3" applyFont="1" applyBorder="1">
      <alignment vertical="center"/>
    </xf>
    <xf numFmtId="0" fontId="24" fillId="0" borderId="8" xfId="3" applyFont="1" applyBorder="1">
      <alignment vertical="center"/>
    </xf>
    <xf numFmtId="0" fontId="24" fillId="0" borderId="9" xfId="3" applyFont="1" applyBorder="1">
      <alignment vertical="center"/>
    </xf>
    <xf numFmtId="0" fontId="1" fillId="0" borderId="91" xfId="3" applyBorder="1">
      <alignment vertical="center"/>
    </xf>
    <xf numFmtId="0" fontId="1" fillId="0" borderId="62" xfId="3" applyBorder="1">
      <alignment vertical="center"/>
    </xf>
    <xf numFmtId="0" fontId="1" fillId="0" borderId="98" xfId="3" applyBorder="1">
      <alignment vertical="center"/>
    </xf>
    <xf numFmtId="0" fontId="1" fillId="0" borderId="63" xfId="3" applyBorder="1">
      <alignment vertical="center"/>
    </xf>
    <xf numFmtId="0" fontId="1" fillId="0" borderId="78" xfId="3" applyBorder="1">
      <alignment vertical="center"/>
    </xf>
    <xf numFmtId="0" fontId="1" fillId="0" borderId="55" xfId="3" applyBorder="1">
      <alignment vertical="center"/>
    </xf>
    <xf numFmtId="0" fontId="1" fillId="0" borderId="102" xfId="3" applyBorder="1">
      <alignment vertical="center"/>
    </xf>
    <xf numFmtId="0" fontId="1" fillId="0" borderId="56" xfId="3" applyBorder="1">
      <alignment vertical="center"/>
    </xf>
    <xf numFmtId="0" fontId="9" fillId="3" borderId="1" xfId="0" applyFont="1" applyFill="1" applyBorder="1" applyAlignment="1">
      <alignment horizontal="center" vertical="center"/>
    </xf>
    <xf numFmtId="0" fontId="6" fillId="2" borderId="1" xfId="0" applyFont="1" applyFill="1" applyBorder="1" applyAlignment="1">
      <alignment horizontal="center" vertical="center"/>
    </xf>
    <xf numFmtId="0" fontId="7" fillId="2" borderId="0" xfId="0" applyFont="1" applyFill="1" applyAlignment="1">
      <alignment horizontal="center" vertical="center"/>
    </xf>
    <xf numFmtId="0" fontId="8" fillId="3" borderId="1" xfId="0" applyFont="1" applyFill="1" applyBorder="1" applyAlignment="1">
      <alignment horizontal="center" vertical="center" wrapText="1" shrinkToFit="1"/>
    </xf>
    <xf numFmtId="0" fontId="5" fillId="3" borderId="1" xfId="0" applyFont="1" applyFill="1" applyBorder="1" applyAlignment="1">
      <alignment horizontal="center" vertical="center" wrapText="1" shrinkToFit="1"/>
    </xf>
    <xf numFmtId="0" fontId="5"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6" fillId="4" borderId="1"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wrapText="1" shrinkToFit="1"/>
      <protection locked="0"/>
    </xf>
    <xf numFmtId="0" fontId="9" fillId="4" borderId="1" xfId="0" applyFont="1" applyFill="1" applyBorder="1" applyAlignment="1" applyProtection="1">
      <alignment horizontal="center" vertical="center" shrinkToFit="1"/>
      <protection locked="0"/>
    </xf>
    <xf numFmtId="38" fontId="6" fillId="4" borderId="2" xfId="5" applyFont="1" applyFill="1" applyBorder="1" applyAlignment="1" applyProtection="1">
      <alignment horizontal="center" vertical="center" shrinkToFit="1"/>
      <protection locked="0"/>
    </xf>
    <xf numFmtId="38" fontId="6" fillId="4" borderId="14" xfId="5" applyFont="1" applyFill="1" applyBorder="1" applyAlignment="1" applyProtection="1">
      <alignment horizontal="center" vertical="center" shrinkToFit="1"/>
      <protection locked="0"/>
    </xf>
    <xf numFmtId="38" fontId="6" fillId="4" borderId="15" xfId="5" applyFont="1" applyFill="1" applyBorder="1" applyAlignment="1" applyProtection="1">
      <alignment horizontal="center" vertical="center" shrinkToFit="1"/>
      <protection locked="0"/>
    </xf>
    <xf numFmtId="0" fontId="5" fillId="4" borderId="1" xfId="0" applyFont="1" applyFill="1" applyBorder="1" applyAlignment="1" applyProtection="1">
      <alignment horizontal="center" vertical="center" wrapText="1"/>
      <protection locked="0"/>
    </xf>
    <xf numFmtId="0" fontId="5" fillId="3" borderId="2"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3" borderId="14" xfId="0" applyFont="1" applyFill="1" applyBorder="1" applyAlignment="1">
      <alignment horizontal="center" vertical="center" wrapText="1"/>
    </xf>
    <xf numFmtId="0" fontId="17" fillId="0" borderId="2" xfId="0" applyFont="1" applyBorder="1" applyAlignment="1">
      <alignment horizontal="center" vertical="center" shrinkToFit="1"/>
    </xf>
    <xf numFmtId="0" fontId="17" fillId="0" borderId="14" xfId="0" applyFont="1" applyBorder="1" applyAlignment="1">
      <alignment horizontal="center" vertical="center" shrinkToFit="1"/>
    </xf>
    <xf numFmtId="0" fontId="17" fillId="0" borderId="15" xfId="0" applyFont="1" applyBorder="1" applyAlignment="1">
      <alignment horizontal="center" vertical="center" shrinkToFit="1"/>
    </xf>
    <xf numFmtId="0" fontId="17" fillId="2" borderId="14" xfId="0" applyFont="1" applyFill="1" applyBorder="1" applyAlignment="1">
      <alignment horizontal="center" vertical="center"/>
    </xf>
    <xf numFmtId="0" fontId="17" fillId="2" borderId="60" xfId="0" applyFont="1" applyFill="1" applyBorder="1" applyAlignment="1">
      <alignment horizontal="center" vertical="center"/>
    </xf>
    <xf numFmtId="2" fontId="4" fillId="2" borderId="64" xfId="0" applyNumberFormat="1" applyFont="1" applyFill="1" applyBorder="1" applyAlignment="1">
      <alignment horizontal="center" vertical="center"/>
    </xf>
    <xf numFmtId="2" fontId="4" fillId="2" borderId="35" xfId="0" applyNumberFormat="1" applyFont="1" applyFill="1" applyBorder="1" applyAlignment="1">
      <alignment horizontal="center" vertical="center"/>
    </xf>
    <xf numFmtId="2" fontId="4" fillId="2" borderId="44" xfId="0" applyNumberFormat="1" applyFont="1" applyFill="1" applyBorder="1" applyAlignment="1">
      <alignment horizontal="center" vertical="center"/>
    </xf>
    <xf numFmtId="2" fontId="4" fillId="2" borderId="46" xfId="0" applyNumberFormat="1" applyFont="1" applyFill="1" applyBorder="1" applyAlignment="1">
      <alignment horizontal="center" vertical="center"/>
    </xf>
    <xf numFmtId="2" fontId="4" fillId="2" borderId="55" xfId="0" applyNumberFormat="1" applyFont="1" applyFill="1" applyBorder="1" applyAlignment="1">
      <alignment horizontal="center" vertical="center"/>
    </xf>
    <xf numFmtId="0" fontId="21" fillId="3" borderId="2" xfId="0" applyFont="1" applyFill="1" applyBorder="1" applyAlignment="1">
      <alignment horizontal="center" vertical="center" shrinkToFit="1"/>
    </xf>
    <xf numFmtId="0" fontId="21" fillId="3" borderId="14" xfId="0" applyFont="1" applyFill="1" applyBorder="1" applyAlignment="1">
      <alignment horizontal="center" vertical="center" shrinkToFit="1"/>
    </xf>
    <xf numFmtId="176" fontId="23" fillId="2" borderId="2" xfId="0" applyNumberFormat="1" applyFont="1" applyFill="1" applyBorder="1" applyAlignment="1">
      <alignment horizontal="center" vertical="center"/>
    </xf>
    <xf numFmtId="176" fontId="23" fillId="2" borderId="14" xfId="0" applyNumberFormat="1" applyFont="1" applyFill="1" applyBorder="1" applyAlignment="1">
      <alignment horizontal="center" vertical="center"/>
    </xf>
    <xf numFmtId="176" fontId="23" fillId="2" borderId="15" xfId="0" applyNumberFormat="1" applyFont="1" applyFill="1" applyBorder="1" applyAlignment="1">
      <alignment horizontal="center" vertical="center"/>
    </xf>
    <xf numFmtId="176" fontId="23" fillId="2" borderId="60" xfId="0" applyNumberFormat="1" applyFont="1" applyFill="1" applyBorder="1" applyAlignment="1">
      <alignment horizontal="center" vertical="center"/>
    </xf>
    <xf numFmtId="176" fontId="23" fillId="2" borderId="63" xfId="0" applyNumberFormat="1" applyFont="1" applyFill="1" applyBorder="1" applyAlignment="1">
      <alignment horizontal="center" vertical="center"/>
    </xf>
    <xf numFmtId="176" fontId="23" fillId="2" borderId="47" xfId="0" applyNumberFormat="1" applyFont="1" applyFill="1" applyBorder="1" applyAlignment="1">
      <alignment horizontal="center" vertical="center"/>
    </xf>
    <xf numFmtId="176" fontId="23" fillId="2" borderId="56" xfId="0" applyNumberFormat="1" applyFont="1" applyFill="1" applyBorder="1" applyAlignment="1">
      <alignment horizontal="center" vertical="center"/>
    </xf>
    <xf numFmtId="0" fontId="9" fillId="2" borderId="0" xfId="0" applyFont="1" applyFill="1" applyAlignment="1">
      <alignment horizontal="left"/>
    </xf>
    <xf numFmtId="0" fontId="30" fillId="2" borderId="76" xfId="0" applyFont="1" applyFill="1" applyBorder="1" applyAlignment="1">
      <alignment horizontal="left" vertical="center" wrapText="1"/>
    </xf>
    <xf numFmtId="0" fontId="30" fillId="2" borderId="77" xfId="0" applyFont="1" applyFill="1" applyBorder="1" applyAlignment="1">
      <alignment horizontal="left" vertical="center" wrapText="1"/>
    </xf>
    <xf numFmtId="0" fontId="30" fillId="2" borderId="78" xfId="0" applyFont="1" applyFill="1" applyBorder="1" applyAlignment="1">
      <alignment horizontal="left" vertical="center" wrapText="1"/>
    </xf>
    <xf numFmtId="0" fontId="26" fillId="2" borderId="52" xfId="0" applyFont="1" applyFill="1" applyBorder="1" applyAlignment="1">
      <alignment horizontal="center" vertical="center"/>
    </xf>
    <xf numFmtId="0" fontId="26" fillId="2" borderId="53" xfId="0" applyFont="1" applyFill="1" applyBorder="1" applyAlignment="1">
      <alignment horizontal="center" vertical="center"/>
    </xf>
    <xf numFmtId="0" fontId="26" fillId="2" borderId="5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0" xfId="0" applyFont="1" applyFill="1" applyAlignment="1">
      <alignment horizontal="center" vertical="center"/>
    </xf>
    <xf numFmtId="0" fontId="5" fillId="2" borderId="0" xfId="0" applyFont="1" applyFill="1" applyAlignment="1">
      <alignment horizontal="left" vertical="center"/>
    </xf>
    <xf numFmtId="0" fontId="9" fillId="2" borderId="3" xfId="0" applyFont="1" applyFill="1" applyBorder="1" applyAlignment="1">
      <alignment horizontal="left" vertical="center" shrinkToFit="1"/>
    </xf>
    <xf numFmtId="0" fontId="9" fillId="2" borderId="5" xfId="0" applyFont="1" applyFill="1" applyBorder="1" applyAlignment="1">
      <alignment horizontal="left" vertical="center" shrinkToFit="1"/>
    </xf>
    <xf numFmtId="0" fontId="9" fillId="2" borderId="18" xfId="0" applyFont="1" applyFill="1" applyBorder="1" applyAlignment="1">
      <alignment horizontal="left" vertical="center" shrinkToFit="1"/>
    </xf>
    <xf numFmtId="0" fontId="9" fillId="2" borderId="6" xfId="0" applyFont="1" applyFill="1" applyBorder="1" applyAlignment="1">
      <alignment horizontal="left" vertical="center" shrinkToFit="1"/>
    </xf>
    <xf numFmtId="0" fontId="9" fillId="2" borderId="0" xfId="0" applyFont="1" applyFill="1" applyAlignment="1">
      <alignment horizontal="left" vertical="center" shrinkToFit="1"/>
    </xf>
    <xf numFmtId="0" fontId="9" fillId="2" borderId="48" xfId="0" applyFont="1" applyFill="1" applyBorder="1" applyAlignment="1">
      <alignment horizontal="left" vertical="center" shrinkToFit="1"/>
    </xf>
    <xf numFmtId="0" fontId="9" fillId="2" borderId="4" xfId="0" applyFont="1" applyFill="1" applyBorder="1" applyAlignment="1">
      <alignment horizontal="left" vertical="center" shrinkToFit="1"/>
    </xf>
    <xf numFmtId="0" fontId="9" fillId="2" borderId="13" xfId="0" applyFont="1" applyFill="1" applyBorder="1" applyAlignment="1">
      <alignment horizontal="left" vertical="center" shrinkToFit="1"/>
    </xf>
    <xf numFmtId="0" fontId="9" fillId="2" borderId="19" xfId="0" applyFont="1" applyFill="1" applyBorder="1" applyAlignment="1">
      <alignment horizontal="left" vertical="center" shrinkToFit="1"/>
    </xf>
    <xf numFmtId="177" fontId="24" fillId="4" borderId="3" xfId="5" applyNumberFormat="1" applyFont="1" applyFill="1" applyBorder="1" applyAlignment="1" applyProtection="1">
      <alignment horizontal="right" vertical="center"/>
      <protection locked="0"/>
    </xf>
    <xf numFmtId="177" fontId="24" fillId="4" borderId="5" xfId="5" applyNumberFormat="1" applyFont="1" applyFill="1" applyBorder="1" applyAlignment="1" applyProtection="1">
      <alignment horizontal="right" vertical="center"/>
      <protection locked="0"/>
    </xf>
    <xf numFmtId="177" fontId="24" fillId="4" borderId="49" xfId="5" applyNumberFormat="1" applyFont="1" applyFill="1" applyBorder="1" applyAlignment="1" applyProtection="1">
      <alignment horizontal="right" vertical="center"/>
      <protection locked="0"/>
    </xf>
    <xf numFmtId="177" fontId="24" fillId="4" borderId="6" xfId="5" applyNumberFormat="1" applyFont="1" applyFill="1" applyBorder="1" applyAlignment="1" applyProtection="1">
      <alignment horizontal="right" vertical="center"/>
      <protection locked="0"/>
    </xf>
    <xf numFmtId="177" fontId="24" fillId="4" borderId="0" xfId="5" applyNumberFormat="1" applyFont="1" applyFill="1" applyBorder="1" applyAlignment="1" applyProtection="1">
      <alignment horizontal="right" vertical="center"/>
      <protection locked="0"/>
    </xf>
    <xf numFmtId="177" fontId="24" fillId="4" borderId="50" xfId="5" applyNumberFormat="1" applyFont="1" applyFill="1" applyBorder="1" applyAlignment="1" applyProtection="1">
      <alignment horizontal="right" vertical="center"/>
      <protection locked="0"/>
    </xf>
    <xf numFmtId="177" fontId="24" fillId="4" borderId="4" xfId="5" applyNumberFormat="1" applyFont="1" applyFill="1" applyBorder="1" applyAlignment="1" applyProtection="1">
      <alignment horizontal="right" vertical="center"/>
      <protection locked="0"/>
    </xf>
    <xf numFmtId="177" fontId="24" fillId="4" borderId="13" xfId="5" applyNumberFormat="1" applyFont="1" applyFill="1" applyBorder="1" applyAlignment="1" applyProtection="1">
      <alignment horizontal="right" vertical="center"/>
      <protection locked="0"/>
    </xf>
    <xf numFmtId="177" fontId="24" fillId="4" borderId="51" xfId="5" applyNumberFormat="1" applyFont="1" applyFill="1" applyBorder="1" applyAlignment="1" applyProtection="1">
      <alignment horizontal="right" vertical="center"/>
      <protection locked="0"/>
    </xf>
    <xf numFmtId="0" fontId="29" fillId="6" borderId="67" xfId="0" applyFont="1" applyFill="1" applyBorder="1" applyAlignment="1">
      <alignment horizontal="center" vertical="center"/>
    </xf>
    <xf numFmtId="0" fontId="29" fillId="6" borderId="68" xfId="0" applyFont="1" applyFill="1" applyBorder="1" applyAlignment="1">
      <alignment horizontal="center" vertical="center"/>
    </xf>
    <xf numFmtId="0" fontId="30" fillId="2" borderId="10" xfId="0" applyFont="1" applyFill="1" applyBorder="1" applyAlignment="1">
      <alignment horizontal="left" vertical="center" wrapText="1"/>
    </xf>
    <xf numFmtId="0" fontId="30" fillId="2" borderId="16" xfId="0" applyFont="1" applyFill="1" applyBorder="1" applyAlignment="1">
      <alignment horizontal="left" vertical="center" wrapText="1"/>
    </xf>
    <xf numFmtId="0" fontId="30" fillId="2" borderId="58" xfId="0" applyFont="1" applyFill="1" applyBorder="1" applyAlignment="1">
      <alignment horizontal="left" vertical="center" wrapText="1"/>
    </xf>
    <xf numFmtId="0" fontId="30" fillId="2" borderId="12" xfId="0" applyFont="1" applyFill="1" applyBorder="1" applyAlignment="1">
      <alignment horizontal="left" vertical="center" wrapText="1"/>
    </xf>
    <xf numFmtId="0" fontId="30" fillId="2" borderId="17" xfId="0" applyFont="1" applyFill="1" applyBorder="1" applyAlignment="1">
      <alignment horizontal="left" vertical="center" wrapText="1"/>
    </xf>
    <xf numFmtId="0" fontId="30" fillId="2" borderId="59" xfId="0" applyFont="1" applyFill="1" applyBorder="1" applyAlignment="1">
      <alignment horizontal="left" vertical="center" wrapText="1"/>
    </xf>
    <xf numFmtId="0" fontId="27" fillId="2" borderId="10" xfId="0" applyFont="1" applyFill="1" applyBorder="1" applyAlignment="1">
      <alignment horizontal="left" vertical="center" wrapText="1"/>
    </xf>
    <xf numFmtId="0" fontId="27" fillId="2" borderId="16" xfId="0" applyFont="1" applyFill="1" applyBorder="1" applyAlignment="1">
      <alignment horizontal="left" vertical="center" wrapText="1"/>
    </xf>
    <xf numFmtId="0" fontId="27" fillId="2" borderId="58" xfId="0" applyFont="1" applyFill="1" applyBorder="1" applyAlignment="1">
      <alignment horizontal="left" vertical="center" wrapText="1"/>
    </xf>
    <xf numFmtId="0" fontId="27" fillId="2" borderId="11" xfId="0" applyFont="1" applyFill="1" applyBorder="1" applyAlignment="1">
      <alignment horizontal="left" vertical="center" wrapText="1"/>
    </xf>
    <xf numFmtId="0" fontId="27" fillId="2" borderId="0" xfId="0" applyFont="1" applyFill="1" applyAlignment="1">
      <alignment horizontal="left" vertical="center" wrapText="1"/>
    </xf>
    <xf numFmtId="0" fontId="27" fillId="2" borderId="23" xfId="0" applyFont="1" applyFill="1" applyBorder="1" applyAlignment="1">
      <alignment horizontal="left" vertical="center" wrapText="1"/>
    </xf>
    <xf numFmtId="0" fontId="27" fillId="2" borderId="12" xfId="0" applyFont="1" applyFill="1" applyBorder="1" applyAlignment="1">
      <alignment horizontal="left" vertical="center" wrapText="1"/>
    </xf>
    <xf numFmtId="0" fontId="27" fillId="2" borderId="17" xfId="0" applyFont="1" applyFill="1" applyBorder="1" applyAlignment="1">
      <alignment horizontal="left" vertical="center" wrapText="1"/>
    </xf>
    <xf numFmtId="0" fontId="27" fillId="2" borderId="59"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21" xfId="0" applyFont="1" applyFill="1" applyBorder="1" applyAlignment="1">
      <alignment horizontal="left" vertical="center" wrapText="1"/>
    </xf>
    <xf numFmtId="0" fontId="10" fillId="2" borderId="15" xfId="0" applyFont="1" applyFill="1" applyBorder="1" applyAlignment="1">
      <alignment horizontal="left" vertical="center"/>
    </xf>
    <xf numFmtId="0" fontId="10" fillId="2" borderId="1" xfId="0" applyFont="1" applyFill="1" applyBorder="1" applyAlignment="1">
      <alignment horizontal="left" vertical="center"/>
    </xf>
    <xf numFmtId="0" fontId="11" fillId="4" borderId="0" xfId="0" applyFont="1" applyFill="1" applyAlignment="1" applyProtection="1">
      <alignment horizontal="center" vertical="center"/>
      <protection locked="0"/>
    </xf>
    <xf numFmtId="0" fontId="19" fillId="4" borderId="0" xfId="0" applyFont="1" applyFill="1" applyAlignment="1" applyProtection="1">
      <alignment horizontal="center" vertical="center"/>
      <protection locked="0"/>
    </xf>
    <xf numFmtId="0" fontId="11" fillId="2" borderId="0" xfId="0" applyFont="1" applyFill="1" applyAlignment="1">
      <alignment horizontal="center" vertical="center"/>
    </xf>
    <xf numFmtId="0" fontId="11" fillId="4" borderId="0" xfId="0" applyFont="1" applyFill="1" applyAlignment="1" applyProtection="1">
      <alignment horizontal="center" vertical="center" shrinkToFit="1"/>
      <protection locked="0"/>
    </xf>
    <xf numFmtId="0" fontId="11" fillId="2" borderId="0" xfId="0" applyFont="1" applyFill="1" applyAlignment="1">
      <alignment horizontal="left" vertical="center" wrapText="1"/>
    </xf>
    <xf numFmtId="0" fontId="11" fillId="2" borderId="0" xfId="0" applyFont="1" applyFill="1" applyAlignment="1">
      <alignment horizontal="center" vertical="center" wrapText="1"/>
    </xf>
    <xf numFmtId="0" fontId="25" fillId="2" borderId="0" xfId="0" applyFont="1" applyFill="1" applyAlignment="1">
      <alignment horizontal="center" vertical="center"/>
    </xf>
    <xf numFmtId="0" fontId="11" fillId="4" borderId="0" xfId="0" applyFont="1" applyFill="1" applyAlignment="1" applyProtection="1">
      <alignment vertical="center" shrinkToFit="1"/>
      <protection locked="0"/>
    </xf>
    <xf numFmtId="0" fontId="25" fillId="2" borderId="0" xfId="0" applyFont="1" applyFill="1" applyAlignment="1">
      <alignment horizontal="center" vertical="center" shrinkToFit="1"/>
    </xf>
    <xf numFmtId="0" fontId="8" fillId="3" borderId="20" xfId="0" applyFont="1" applyFill="1" applyBorder="1" applyAlignment="1">
      <alignment horizontal="center" vertical="center"/>
    </xf>
    <xf numFmtId="0" fontId="8" fillId="4" borderId="20" xfId="0" applyFont="1" applyFill="1" applyBorder="1" applyAlignment="1" applyProtection="1">
      <alignment horizontal="center" vertical="center"/>
      <protection locked="0"/>
    </xf>
    <xf numFmtId="0" fontId="9" fillId="4" borderId="5" xfId="0" applyFont="1" applyFill="1" applyBorder="1" applyAlignment="1" applyProtection="1">
      <alignment horizontal="center" vertical="center"/>
      <protection locked="0"/>
    </xf>
    <xf numFmtId="0" fontId="9" fillId="4" borderId="18" xfId="0" applyFont="1" applyFill="1" applyBorder="1" applyAlignment="1" applyProtection="1">
      <alignment horizontal="center" vertical="center"/>
      <protection locked="0"/>
    </xf>
    <xf numFmtId="0" fontId="5" fillId="3" borderId="21" xfId="0" applyFont="1" applyFill="1" applyBorder="1" applyAlignment="1">
      <alignment horizontal="center" vertical="center"/>
    </xf>
    <xf numFmtId="0" fontId="9" fillId="2" borderId="43" xfId="0" applyFont="1" applyFill="1" applyBorder="1" applyAlignment="1">
      <alignment horizontal="center" vertical="center"/>
    </xf>
    <xf numFmtId="0" fontId="5" fillId="4" borderId="2" xfId="0" applyFont="1" applyFill="1" applyBorder="1" applyAlignment="1" applyProtection="1">
      <alignment horizontal="left" vertical="center"/>
      <protection locked="0"/>
    </xf>
    <xf numFmtId="0" fontId="5" fillId="4" borderId="14" xfId="0" applyFont="1" applyFill="1" applyBorder="1" applyAlignment="1" applyProtection="1">
      <alignment horizontal="left" vertical="center"/>
      <protection locked="0"/>
    </xf>
    <xf numFmtId="0" fontId="5" fillId="4" borderId="15" xfId="0" applyFont="1" applyFill="1" applyBorder="1" applyAlignment="1" applyProtection="1">
      <alignment horizontal="left" vertical="center"/>
      <protection locked="0"/>
    </xf>
    <xf numFmtId="0" fontId="5" fillId="2"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5" fillId="4" borderId="1" xfId="0" applyFont="1" applyFill="1" applyBorder="1" applyAlignment="1" applyProtection="1">
      <alignment horizontal="center" vertical="center"/>
      <protection locked="0"/>
    </xf>
    <xf numFmtId="0" fontId="20" fillId="2" borderId="39" xfId="0" applyFont="1" applyFill="1" applyBorder="1" applyAlignment="1">
      <alignment vertical="center" wrapText="1"/>
    </xf>
    <xf numFmtId="0" fontId="20" fillId="2" borderId="40" xfId="0" applyFont="1" applyFill="1" applyBorder="1" applyAlignment="1">
      <alignment horizontal="left" vertical="center" wrapText="1"/>
    </xf>
    <xf numFmtId="0" fontId="20" fillId="2" borderId="73" xfId="0" applyFont="1" applyFill="1" applyBorder="1" applyAlignment="1">
      <alignment horizontal="left" vertical="center" wrapText="1"/>
    </xf>
    <xf numFmtId="0" fontId="20" fillId="2" borderId="38" xfId="0" applyFont="1" applyFill="1" applyBorder="1" applyAlignment="1">
      <alignment vertical="center" wrapText="1"/>
    </xf>
    <xf numFmtId="0" fontId="20" fillId="2" borderId="39" xfId="0" applyFont="1" applyFill="1" applyBorder="1" applyAlignment="1">
      <alignment horizontal="left" vertical="center" wrapText="1"/>
    </xf>
    <xf numFmtId="0" fontId="20" fillId="2" borderId="75" xfId="0" applyFont="1" applyFill="1" applyBorder="1" applyAlignment="1">
      <alignment horizontal="left" vertical="center" wrapText="1"/>
    </xf>
    <xf numFmtId="0" fontId="20" fillId="2" borderId="40" xfId="0" applyFont="1" applyFill="1" applyBorder="1" applyAlignment="1">
      <alignment vertical="center" wrapText="1"/>
    </xf>
    <xf numFmtId="0" fontId="9" fillId="4" borderId="21" xfId="0" applyFont="1" applyFill="1" applyBorder="1" applyAlignment="1" applyProtection="1">
      <alignment horizontal="center" vertical="center"/>
      <protection locked="0"/>
    </xf>
    <xf numFmtId="0" fontId="28" fillId="4" borderId="1" xfId="6" applyFill="1" applyBorder="1" applyAlignment="1" applyProtection="1">
      <alignment horizontal="center" vertical="center"/>
      <protection locked="0"/>
    </xf>
    <xf numFmtId="0" fontId="9" fillId="2" borderId="13" xfId="0" applyFont="1" applyFill="1" applyBorder="1" applyAlignment="1">
      <alignment horizontal="left" vertical="center" wrapText="1"/>
    </xf>
    <xf numFmtId="0" fontId="9" fillId="2" borderId="0" xfId="0" applyFont="1" applyFill="1" applyAlignment="1">
      <alignment horizontal="left" vertical="center" wrapText="1"/>
    </xf>
    <xf numFmtId="49" fontId="10" fillId="3" borderId="4" xfId="0" applyNumberFormat="1" applyFont="1" applyFill="1" applyBorder="1" applyAlignment="1">
      <alignment horizontal="center" vertical="center" wrapText="1"/>
    </xf>
    <xf numFmtId="49" fontId="10" fillId="3" borderId="13" xfId="0" applyNumberFormat="1" applyFont="1" applyFill="1" applyBorder="1" applyAlignment="1">
      <alignment horizontal="center" vertical="center" wrapText="1"/>
    </xf>
    <xf numFmtId="49" fontId="10" fillId="3" borderId="19" xfId="0" applyNumberFormat="1" applyFont="1" applyFill="1" applyBorder="1" applyAlignment="1">
      <alignment horizontal="center" vertical="center" wrapText="1"/>
    </xf>
    <xf numFmtId="49" fontId="10" fillId="3" borderId="6" xfId="0" applyNumberFormat="1" applyFont="1" applyFill="1" applyBorder="1" applyAlignment="1">
      <alignment horizontal="center" vertical="center" wrapText="1"/>
    </xf>
    <xf numFmtId="49" fontId="10" fillId="3" borderId="0" xfId="0" applyNumberFormat="1" applyFont="1" applyFill="1" applyAlignment="1">
      <alignment horizontal="center" vertical="center" wrapText="1"/>
    </xf>
    <xf numFmtId="49" fontId="10" fillId="3" borderId="23" xfId="0" applyNumberFormat="1" applyFont="1" applyFill="1" applyBorder="1" applyAlignment="1">
      <alignment horizontal="center" vertical="center" wrapText="1"/>
    </xf>
    <xf numFmtId="0" fontId="20" fillId="2" borderId="38" xfId="0" applyFont="1" applyFill="1" applyBorder="1" applyAlignment="1">
      <alignment horizontal="left" vertical="center" wrapText="1"/>
    </xf>
    <xf numFmtId="0" fontId="20" fillId="2" borderId="42"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5" fillId="2" borderId="58" xfId="0" applyFont="1" applyFill="1" applyBorder="1" applyAlignment="1">
      <alignment horizontal="left" vertical="center" wrapText="1"/>
    </xf>
    <xf numFmtId="0" fontId="6" fillId="2" borderId="0" xfId="0" applyFont="1" applyFill="1" applyAlignment="1">
      <alignment horizontal="center" vertical="center"/>
    </xf>
    <xf numFmtId="0" fontId="10" fillId="2" borderId="3"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4" xfId="0" applyFont="1" applyFill="1" applyBorder="1" applyAlignment="1">
      <alignment horizontal="left" vertical="center" wrapText="1"/>
    </xf>
    <xf numFmtId="0" fontId="10" fillId="2" borderId="13" xfId="0" applyFont="1" applyFill="1" applyBorder="1" applyAlignment="1">
      <alignment horizontal="left" vertical="center" wrapText="1"/>
    </xf>
    <xf numFmtId="0" fontId="6" fillId="3" borderId="5"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61" xfId="0" applyFont="1" applyFill="1" applyBorder="1" applyAlignment="1">
      <alignment horizontal="center" vertical="center" wrapText="1"/>
    </xf>
    <xf numFmtId="0" fontId="17" fillId="0" borderId="25" xfId="0" applyFont="1" applyBorder="1" applyAlignment="1">
      <alignment horizontal="center" vertical="center" shrinkToFit="1"/>
    </xf>
    <xf numFmtId="0" fontId="17" fillId="0" borderId="35" xfId="0" applyFont="1" applyBorder="1" applyAlignment="1">
      <alignment horizontal="center" vertical="center" shrinkToFit="1"/>
    </xf>
    <xf numFmtId="0" fontId="17" fillId="0" borderId="44" xfId="0" applyFont="1" applyBorder="1" applyAlignment="1">
      <alignment horizontal="center" vertical="center" shrinkToFit="1"/>
    </xf>
    <xf numFmtId="0" fontId="17" fillId="0" borderId="46" xfId="0" applyFont="1" applyBorder="1" applyAlignment="1">
      <alignment horizontal="center" vertical="center" shrinkToFit="1"/>
    </xf>
    <xf numFmtId="0" fontId="17" fillId="0" borderId="55" xfId="0" applyFont="1" applyBorder="1" applyAlignment="1">
      <alignment horizontal="center" vertical="center" shrinkToFit="1"/>
    </xf>
    <xf numFmtId="0" fontId="6" fillId="2" borderId="57"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60" xfId="0" applyFont="1" applyFill="1" applyBorder="1" applyAlignment="1">
      <alignment horizontal="center" vertical="center"/>
    </xf>
    <xf numFmtId="2" fontId="6" fillId="2" borderId="25" xfId="0" applyNumberFormat="1" applyFont="1" applyFill="1" applyBorder="1" applyAlignment="1">
      <alignment horizontal="center" vertical="center"/>
    </xf>
    <xf numFmtId="2" fontId="6" fillId="2" borderId="35" xfId="0" applyNumberFormat="1" applyFont="1" applyFill="1" applyBorder="1" applyAlignment="1">
      <alignment horizontal="center" vertical="center"/>
    </xf>
    <xf numFmtId="2" fontId="6" fillId="2" borderId="65" xfId="0" applyNumberFormat="1" applyFont="1" applyFill="1" applyBorder="1" applyAlignment="1">
      <alignment horizontal="center" vertical="center"/>
    </xf>
    <xf numFmtId="176" fontId="17" fillId="0" borderId="26" xfId="4" applyNumberFormat="1" applyFont="1" applyBorder="1" applyAlignment="1" applyProtection="1">
      <alignment horizontal="center" vertical="center" shrinkToFit="1"/>
    </xf>
    <xf numFmtId="176" fontId="17" fillId="0" borderId="36" xfId="4" applyNumberFormat="1" applyFont="1" applyBorder="1" applyAlignment="1" applyProtection="1">
      <alignment horizontal="center" vertical="center" shrinkToFit="1"/>
    </xf>
    <xf numFmtId="176" fontId="17" fillId="0" borderId="45" xfId="4" applyNumberFormat="1" applyFont="1" applyBorder="1" applyAlignment="1" applyProtection="1">
      <alignment horizontal="center" vertical="center" shrinkToFit="1"/>
    </xf>
    <xf numFmtId="176" fontId="17" fillId="0" borderId="47" xfId="4" applyNumberFormat="1" applyFont="1" applyBorder="1" applyAlignment="1" applyProtection="1">
      <alignment horizontal="center" vertical="center" shrinkToFit="1"/>
    </xf>
    <xf numFmtId="176" fontId="17" fillId="0" borderId="56" xfId="4" applyNumberFormat="1" applyFont="1" applyBorder="1" applyAlignment="1" applyProtection="1">
      <alignment horizontal="center" vertical="center" shrinkToFit="1"/>
    </xf>
    <xf numFmtId="176" fontId="17" fillId="0" borderId="13" xfId="4" applyNumberFormat="1" applyFont="1" applyBorder="1" applyAlignment="1" applyProtection="1">
      <alignment horizontal="center" vertical="center" shrinkToFit="1"/>
    </xf>
    <xf numFmtId="176" fontId="17" fillId="0" borderId="63" xfId="4" applyNumberFormat="1" applyFont="1" applyBorder="1" applyAlignment="1" applyProtection="1">
      <alignment horizontal="center" vertical="center" shrinkToFit="1"/>
    </xf>
    <xf numFmtId="38" fontId="17" fillId="2" borderId="27" xfId="5" applyFont="1" applyFill="1" applyBorder="1" applyAlignment="1" applyProtection="1">
      <alignment horizontal="right" shrinkToFit="1"/>
    </xf>
    <xf numFmtId="38" fontId="17" fillId="2" borderId="16" xfId="5" applyFont="1" applyFill="1" applyBorder="1" applyAlignment="1" applyProtection="1">
      <alignment horizontal="right" shrinkToFit="1"/>
    </xf>
    <xf numFmtId="38" fontId="17" fillId="2" borderId="6" xfId="5" applyFont="1" applyFill="1" applyBorder="1" applyAlignment="1" applyProtection="1">
      <alignment horizontal="right" shrinkToFit="1"/>
    </xf>
    <xf numFmtId="38" fontId="17" fillId="2" borderId="0" xfId="5" applyFont="1" applyFill="1" applyBorder="1" applyAlignment="1" applyProtection="1">
      <alignment horizontal="right" shrinkToFit="1"/>
    </xf>
    <xf numFmtId="38" fontId="17" fillId="2" borderId="5" xfId="5" applyFont="1" applyFill="1" applyBorder="1" applyAlignment="1" applyProtection="1">
      <alignment horizontal="right" shrinkToFit="1"/>
    </xf>
    <xf numFmtId="0" fontId="5" fillId="3" borderId="3"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9" xfId="0" applyFont="1" applyFill="1" applyBorder="1" applyAlignment="1">
      <alignment horizontal="center" vertical="center" wrapText="1"/>
    </xf>
    <xf numFmtId="38" fontId="18" fillId="2" borderId="4" xfId="5" applyFont="1" applyFill="1" applyBorder="1" applyAlignment="1" applyProtection="1">
      <alignment horizontal="center" vertical="center" shrinkToFit="1"/>
    </xf>
    <xf numFmtId="38" fontId="18" fillId="2" borderId="13" xfId="5" applyFont="1" applyFill="1" applyBorder="1" applyAlignment="1" applyProtection="1">
      <alignment horizontal="center" vertical="center" shrinkToFit="1"/>
    </xf>
    <xf numFmtId="38" fontId="18" fillId="2" borderId="19" xfId="5" applyFont="1" applyFill="1" applyBorder="1" applyAlignment="1" applyProtection="1">
      <alignment horizontal="center" vertical="center" shrinkToFit="1"/>
    </xf>
    <xf numFmtId="38" fontId="18" fillId="2" borderId="21" xfId="5" applyFont="1" applyFill="1" applyBorder="1" applyAlignment="1" applyProtection="1">
      <alignment horizontal="center" vertical="center" shrinkToFit="1"/>
    </xf>
    <xf numFmtId="0" fontId="5" fillId="4" borderId="3" xfId="0" applyFont="1" applyFill="1" applyBorder="1" applyAlignment="1" applyProtection="1">
      <alignment horizontal="center" vertical="center" wrapText="1"/>
      <protection locked="0"/>
    </xf>
    <xf numFmtId="0" fontId="5" fillId="4" borderId="5" xfId="0" applyFont="1" applyFill="1" applyBorder="1" applyAlignment="1" applyProtection="1">
      <alignment horizontal="center" vertical="center" wrapText="1"/>
      <protection locked="0"/>
    </xf>
    <xf numFmtId="0" fontId="5" fillId="4" borderId="18"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13" xfId="0" applyFont="1" applyFill="1" applyBorder="1" applyAlignment="1" applyProtection="1">
      <alignment horizontal="center" vertical="center" wrapText="1"/>
      <protection locked="0"/>
    </xf>
    <xf numFmtId="0" fontId="5" fillId="4" borderId="19"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30" fillId="2" borderId="11" xfId="0" applyFont="1" applyFill="1" applyBorder="1" applyAlignment="1">
      <alignment horizontal="left" vertical="center" wrapText="1"/>
    </xf>
    <xf numFmtId="0" fontId="30" fillId="2" borderId="0" xfId="0" applyFont="1" applyFill="1" applyAlignment="1">
      <alignment horizontal="left" vertical="center" wrapText="1"/>
    </xf>
    <xf numFmtId="0" fontId="30" fillId="2" borderId="23" xfId="0" applyFont="1" applyFill="1" applyBorder="1" applyAlignment="1">
      <alignment horizontal="left" vertical="center" wrapText="1"/>
    </xf>
    <xf numFmtId="0" fontId="4" fillId="2" borderId="5" xfId="0" applyFont="1" applyFill="1" applyBorder="1" applyAlignment="1">
      <alignment horizontal="left"/>
    </xf>
    <xf numFmtId="0" fontId="4" fillId="2" borderId="0" xfId="0" applyFont="1" applyFill="1" applyAlignment="1">
      <alignment horizontal="left"/>
    </xf>
    <xf numFmtId="0" fontId="9" fillId="2" borderId="3" xfId="0" applyFont="1" applyFill="1" applyBorder="1" applyAlignment="1">
      <alignment horizontal="left" vertical="center"/>
    </xf>
    <xf numFmtId="0" fontId="9" fillId="2" borderId="5" xfId="0" applyFont="1" applyFill="1" applyBorder="1" applyAlignment="1">
      <alignment horizontal="left" vertical="center"/>
    </xf>
    <xf numFmtId="0" fontId="9" fillId="2" borderId="18" xfId="0" applyFont="1" applyFill="1" applyBorder="1" applyAlignment="1">
      <alignment horizontal="left" vertical="center"/>
    </xf>
    <xf numFmtId="0" fontId="9" fillId="2" borderId="6" xfId="0" applyFont="1" applyFill="1" applyBorder="1" applyAlignment="1">
      <alignment horizontal="left" vertical="center"/>
    </xf>
    <xf numFmtId="0" fontId="9" fillId="2" borderId="0" xfId="0" applyFont="1" applyFill="1" applyAlignment="1">
      <alignment horizontal="left" vertical="center"/>
    </xf>
    <xf numFmtId="0" fontId="9" fillId="2" borderId="48" xfId="0" applyFont="1" applyFill="1" applyBorder="1" applyAlignment="1">
      <alignment horizontal="left" vertical="center"/>
    </xf>
    <xf numFmtId="0" fontId="9" fillId="2" borderId="4" xfId="0" applyFont="1" applyFill="1" applyBorder="1" applyAlignment="1">
      <alignment horizontal="left" vertical="center"/>
    </xf>
    <xf numFmtId="0" fontId="9" fillId="2" borderId="13" xfId="0" applyFont="1" applyFill="1" applyBorder="1" applyAlignment="1">
      <alignment horizontal="left" vertical="center"/>
    </xf>
    <xf numFmtId="0" fontId="9" fillId="2" borderId="19" xfId="0" applyFont="1" applyFill="1" applyBorder="1" applyAlignment="1">
      <alignment horizontal="left" vertical="center"/>
    </xf>
    <xf numFmtId="177" fontId="24" fillId="2" borderId="3" xfId="5" applyNumberFormat="1" applyFont="1" applyFill="1" applyBorder="1" applyAlignment="1" applyProtection="1">
      <alignment horizontal="right" vertical="center" shrinkToFit="1"/>
    </xf>
    <xf numFmtId="177" fontId="24" fillId="2" borderId="5" xfId="5" applyNumberFormat="1" applyFont="1" applyFill="1" applyBorder="1" applyAlignment="1" applyProtection="1">
      <alignment horizontal="right" vertical="center" shrinkToFit="1"/>
    </xf>
    <xf numFmtId="177" fontId="24" fillId="2" borderId="49" xfId="5" applyNumberFormat="1" applyFont="1" applyFill="1" applyBorder="1" applyAlignment="1" applyProtection="1">
      <alignment horizontal="right" vertical="center" shrinkToFit="1"/>
    </xf>
    <xf numFmtId="177" fontId="24" fillId="2" borderId="6" xfId="5" applyNumberFormat="1" applyFont="1" applyFill="1" applyBorder="1" applyAlignment="1" applyProtection="1">
      <alignment horizontal="right" vertical="center" shrinkToFit="1"/>
    </xf>
    <xf numFmtId="177" fontId="24" fillId="2" borderId="0" xfId="5" applyNumberFormat="1" applyFont="1" applyFill="1" applyBorder="1" applyAlignment="1" applyProtection="1">
      <alignment horizontal="right" vertical="center" shrinkToFit="1"/>
    </xf>
    <xf numFmtId="177" fontId="24" fillId="2" borderId="50" xfId="5" applyNumberFormat="1" applyFont="1" applyFill="1" applyBorder="1" applyAlignment="1" applyProtection="1">
      <alignment horizontal="right" vertical="center" shrinkToFit="1"/>
    </xf>
    <xf numFmtId="177" fontId="24" fillId="2" borderId="4" xfId="5" applyNumberFormat="1" applyFont="1" applyFill="1" applyBorder="1" applyAlignment="1" applyProtection="1">
      <alignment horizontal="right" vertical="center" shrinkToFit="1"/>
    </xf>
    <xf numFmtId="177" fontId="24" fillId="2" borderId="13" xfId="5" applyNumberFormat="1" applyFont="1" applyFill="1" applyBorder="1" applyAlignment="1" applyProtection="1">
      <alignment horizontal="right" vertical="center" shrinkToFit="1"/>
    </xf>
    <xf numFmtId="177" fontId="24" fillId="2" borderId="51" xfId="5" applyNumberFormat="1" applyFont="1" applyFill="1" applyBorder="1" applyAlignment="1" applyProtection="1">
      <alignment horizontal="right" vertical="center" shrinkToFit="1"/>
    </xf>
    <xf numFmtId="177" fontId="24" fillId="2" borderId="3" xfId="5" applyNumberFormat="1" applyFont="1" applyFill="1" applyBorder="1" applyAlignment="1" applyProtection="1">
      <alignment horizontal="right" vertical="center"/>
    </xf>
    <xf numFmtId="177" fontId="24" fillId="2" borderId="5" xfId="5" applyNumberFormat="1" applyFont="1" applyFill="1" applyBorder="1" applyAlignment="1" applyProtection="1">
      <alignment horizontal="right" vertical="center"/>
    </xf>
    <xf numFmtId="177" fontId="24" fillId="2" borderId="49" xfId="5" applyNumberFormat="1" applyFont="1" applyFill="1" applyBorder="1" applyAlignment="1" applyProtection="1">
      <alignment horizontal="right" vertical="center"/>
    </xf>
    <xf numFmtId="177" fontId="24" fillId="2" borderId="6" xfId="5" applyNumberFormat="1" applyFont="1" applyFill="1" applyBorder="1" applyAlignment="1" applyProtection="1">
      <alignment horizontal="right" vertical="center"/>
    </xf>
    <xf numFmtId="177" fontId="24" fillId="2" borderId="0" xfId="5" applyNumberFormat="1" applyFont="1" applyFill="1" applyBorder="1" applyAlignment="1" applyProtection="1">
      <alignment horizontal="right" vertical="center"/>
    </xf>
    <xf numFmtId="177" fontId="24" fillId="2" borderId="50" xfId="5" applyNumberFormat="1" applyFont="1" applyFill="1" applyBorder="1" applyAlignment="1" applyProtection="1">
      <alignment horizontal="right" vertical="center"/>
    </xf>
    <xf numFmtId="177" fontId="24" fillId="2" borderId="4" xfId="5" applyNumberFormat="1" applyFont="1" applyFill="1" applyBorder="1" applyAlignment="1" applyProtection="1">
      <alignment horizontal="right" vertical="center"/>
    </xf>
    <xf numFmtId="177" fontId="24" fillId="2" borderId="13" xfId="5" applyNumberFormat="1" applyFont="1" applyFill="1" applyBorder="1" applyAlignment="1" applyProtection="1">
      <alignment horizontal="right" vertical="center"/>
    </xf>
    <xf numFmtId="177" fontId="24" fillId="2" borderId="51" xfId="5" applyNumberFormat="1" applyFont="1" applyFill="1" applyBorder="1" applyAlignment="1" applyProtection="1">
      <alignment horizontal="right" vertical="center"/>
    </xf>
    <xf numFmtId="0" fontId="10" fillId="2" borderId="22" xfId="0" applyFont="1" applyFill="1" applyBorder="1" applyAlignment="1">
      <alignment horizontal="left" vertical="center" wrapText="1"/>
    </xf>
    <xf numFmtId="0" fontId="10" fillId="2" borderId="23"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22" fillId="0" borderId="13" xfId="0" applyFont="1" applyBorder="1" applyAlignment="1">
      <alignment horizontal="left" vertical="center" wrapText="1"/>
    </xf>
    <xf numFmtId="0" fontId="22" fillId="0" borderId="24" xfId="0" applyFont="1" applyBorder="1" applyAlignment="1">
      <alignment horizontal="left" vertical="center" wrapText="1"/>
    </xf>
    <xf numFmtId="0" fontId="20" fillId="2" borderId="41" xfId="0" applyFont="1" applyFill="1" applyBorder="1" applyAlignment="1">
      <alignment horizontal="left" vertical="center" wrapText="1"/>
    </xf>
    <xf numFmtId="0" fontId="20" fillId="2" borderId="37" xfId="0" applyFont="1" applyFill="1" applyBorder="1" applyAlignment="1">
      <alignment horizontal="left" vertical="center" wrapText="1"/>
    </xf>
    <xf numFmtId="0" fontId="20" fillId="2" borderId="70" xfId="0" applyFont="1" applyFill="1" applyBorder="1" applyAlignment="1">
      <alignment horizontal="left"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wrapText="1" shrinkToFit="1"/>
    </xf>
    <xf numFmtId="0" fontId="9" fillId="0" borderId="1" xfId="0" applyFont="1" applyBorder="1" applyAlignment="1">
      <alignment horizontal="center" vertical="center" shrinkToFit="1"/>
    </xf>
    <xf numFmtId="0" fontId="5" fillId="0" borderId="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26" fillId="2" borderId="40" xfId="0" applyFont="1" applyFill="1" applyBorder="1" applyAlignment="1">
      <alignment horizontal="left" vertical="center"/>
    </xf>
    <xf numFmtId="0" fontId="26" fillId="2" borderId="73" xfId="0" applyFont="1" applyFill="1" applyBorder="1" applyAlignment="1">
      <alignment horizontal="left" vertical="center"/>
    </xf>
    <xf numFmtId="178" fontId="24" fillId="0" borderId="76" xfId="0" applyNumberFormat="1" applyFont="1" applyBorder="1" applyAlignment="1">
      <alignment horizontal="right" vertical="center"/>
    </xf>
    <xf numFmtId="178" fontId="24" fillId="0" borderId="77" xfId="0" applyNumberFormat="1" applyFont="1" applyBorder="1" applyAlignment="1">
      <alignment horizontal="right" vertical="center"/>
    </xf>
    <xf numFmtId="178" fontId="24" fillId="0" borderId="78" xfId="0" applyNumberFormat="1" applyFont="1" applyBorder="1" applyAlignment="1">
      <alignment horizontal="right" vertical="center"/>
    </xf>
    <xf numFmtId="0" fontId="26" fillId="2" borderId="81" xfId="0" applyFont="1" applyFill="1" applyBorder="1" applyAlignment="1">
      <alignment horizontal="left" vertical="center"/>
    </xf>
    <xf numFmtId="0" fontId="26" fillId="2" borderId="83" xfId="0" applyFont="1" applyFill="1" applyBorder="1" applyAlignment="1">
      <alignment horizontal="left" vertical="center"/>
    </xf>
    <xf numFmtId="178" fontId="24" fillId="5" borderId="76" xfId="0" applyNumberFormat="1" applyFont="1" applyFill="1" applyBorder="1" applyAlignment="1" applyProtection="1">
      <alignment horizontal="right" vertical="center"/>
      <protection locked="0"/>
    </xf>
    <xf numFmtId="178" fontId="24" fillId="5" borderId="77" xfId="0" applyNumberFormat="1" applyFont="1" applyFill="1" applyBorder="1" applyAlignment="1" applyProtection="1">
      <alignment horizontal="right" vertical="center"/>
      <protection locked="0"/>
    </xf>
    <xf numFmtId="178" fontId="24" fillId="5" borderId="78" xfId="0" applyNumberFormat="1" applyFont="1" applyFill="1" applyBorder="1" applyAlignment="1" applyProtection="1">
      <alignment horizontal="right" vertical="center"/>
      <protection locked="0"/>
    </xf>
    <xf numFmtId="0" fontId="4" fillId="3" borderId="1" xfId="0" applyFont="1" applyFill="1" applyBorder="1" applyAlignment="1">
      <alignment horizontal="center"/>
    </xf>
    <xf numFmtId="0" fontId="9" fillId="3" borderId="61" xfId="0" applyFont="1" applyFill="1" applyBorder="1" applyAlignment="1">
      <alignment horizontal="center" vertical="center" wrapText="1"/>
    </xf>
    <xf numFmtId="0" fontId="9" fillId="3" borderId="61" xfId="0" applyFont="1" applyFill="1" applyBorder="1" applyAlignment="1">
      <alignment horizontal="center" vertical="center"/>
    </xf>
    <xf numFmtId="0" fontId="5" fillId="3" borderId="60" xfId="0" applyFont="1" applyFill="1" applyBorder="1" applyAlignment="1">
      <alignment horizontal="center" vertical="center" wrapText="1"/>
    </xf>
    <xf numFmtId="0" fontId="17" fillId="2" borderId="25" xfId="0" applyFont="1" applyFill="1" applyBorder="1" applyAlignment="1">
      <alignment horizontal="center" vertical="center" shrinkToFit="1"/>
    </xf>
    <xf numFmtId="0" fontId="17" fillId="2" borderId="35" xfId="0" applyFont="1" applyFill="1" applyBorder="1" applyAlignment="1">
      <alignment horizontal="center" vertical="center" shrinkToFit="1"/>
    </xf>
    <xf numFmtId="0" fontId="17" fillId="2" borderId="44" xfId="0" applyFont="1" applyFill="1" applyBorder="1" applyAlignment="1">
      <alignment horizontal="center" vertical="center" shrinkToFit="1"/>
    </xf>
    <xf numFmtId="0" fontId="17" fillId="2" borderId="64" xfId="0" applyFont="1" applyFill="1" applyBorder="1" applyAlignment="1">
      <alignment horizontal="center" vertical="center" shrinkToFit="1"/>
    </xf>
    <xf numFmtId="0" fontId="17" fillId="2" borderId="65" xfId="0" applyFont="1" applyFill="1" applyBorder="1" applyAlignment="1">
      <alignment horizontal="center" vertical="center" shrinkToFit="1"/>
    </xf>
    <xf numFmtId="0" fontId="6" fillId="2" borderId="26"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88" xfId="0" applyFont="1" applyFill="1" applyBorder="1" applyAlignment="1">
      <alignment horizontal="center" vertical="center"/>
    </xf>
    <xf numFmtId="2" fontId="6" fillId="0" borderId="25" xfId="0" applyNumberFormat="1" applyFont="1" applyBorder="1" applyAlignment="1">
      <alignment horizontal="center" vertical="center"/>
    </xf>
    <xf numFmtId="2" fontId="6" fillId="0" borderId="35" xfId="0" applyNumberFormat="1" applyFont="1" applyBorder="1" applyAlignment="1">
      <alignment horizontal="center" vertical="center"/>
    </xf>
    <xf numFmtId="2" fontId="6" fillId="0" borderId="65" xfId="0" applyNumberFormat="1" applyFont="1" applyBorder="1" applyAlignment="1">
      <alignment horizontal="center" vertical="center"/>
    </xf>
    <xf numFmtId="0" fontId="26" fillId="2" borderId="82" xfId="0" applyFont="1" applyFill="1" applyBorder="1" applyAlignment="1">
      <alignment horizontal="left" vertical="center" wrapText="1"/>
    </xf>
    <xf numFmtId="0" fontId="26" fillId="2" borderId="89" xfId="0" applyFont="1" applyFill="1" applyBorder="1" applyAlignment="1">
      <alignment horizontal="left" vertical="center" wrapText="1"/>
    </xf>
    <xf numFmtId="178" fontId="24" fillId="0" borderId="90" xfId="0" applyNumberFormat="1" applyFont="1" applyBorder="1" applyAlignment="1">
      <alignment horizontal="right" vertical="center"/>
    </xf>
    <xf numFmtId="178" fontId="24" fillId="0" borderId="37" xfId="0" applyNumberFormat="1" applyFont="1" applyBorder="1" applyAlignment="1">
      <alignment horizontal="right" vertical="center"/>
    </xf>
    <xf numFmtId="178" fontId="24" fillId="0" borderId="93" xfId="0" applyNumberFormat="1" applyFont="1" applyBorder="1" applyAlignment="1">
      <alignment horizontal="right" vertical="center"/>
    </xf>
    <xf numFmtId="0" fontId="26" fillId="2" borderId="5" xfId="0" applyFont="1" applyFill="1" applyBorder="1" applyAlignment="1">
      <alignment horizontal="left" vertical="center" wrapText="1"/>
    </xf>
    <xf numFmtId="0" fontId="26" fillId="2" borderId="5" xfId="0" applyFont="1" applyFill="1" applyBorder="1" applyAlignment="1">
      <alignment horizontal="left" vertical="center"/>
    </xf>
    <xf numFmtId="0" fontId="26" fillId="2" borderId="38" xfId="0" applyFont="1" applyFill="1" applyBorder="1" applyAlignment="1">
      <alignment horizontal="left" vertical="center"/>
    </xf>
    <xf numFmtId="0" fontId="26" fillId="2" borderId="71" xfId="0" applyFont="1" applyFill="1" applyBorder="1" applyAlignment="1">
      <alignment horizontal="left" vertical="center"/>
    </xf>
    <xf numFmtId="178" fontId="24" fillId="5" borderId="91" xfId="0" applyNumberFormat="1" applyFont="1" applyFill="1" applyBorder="1" applyAlignment="1" applyProtection="1">
      <alignment horizontal="right" vertical="center"/>
      <protection locked="0"/>
    </xf>
    <xf numFmtId="178" fontId="24" fillId="5" borderId="92" xfId="0" applyNumberFormat="1" applyFont="1" applyFill="1" applyBorder="1" applyAlignment="1" applyProtection="1">
      <alignment horizontal="right" vertical="center"/>
      <protection locked="0"/>
    </xf>
    <xf numFmtId="178" fontId="24" fillId="5" borderId="94" xfId="0" applyNumberFormat="1" applyFont="1" applyFill="1" applyBorder="1" applyAlignment="1" applyProtection="1">
      <alignment horizontal="right" vertical="center"/>
      <protection locked="0"/>
    </xf>
    <xf numFmtId="0" fontId="26" fillId="2" borderId="83" xfId="0" applyFont="1" applyFill="1" applyBorder="1" applyAlignment="1">
      <alignment horizontal="left" vertical="center" wrapText="1"/>
    </xf>
    <xf numFmtId="0" fontId="26" fillId="2" borderId="38" xfId="0" applyFont="1" applyFill="1" applyBorder="1" applyAlignment="1">
      <alignment horizontal="left" vertical="center" wrapText="1"/>
    </xf>
    <xf numFmtId="0" fontId="26" fillId="2" borderId="71" xfId="0" applyFont="1" applyFill="1" applyBorder="1" applyAlignment="1">
      <alignment horizontal="left" vertical="center" wrapText="1"/>
    </xf>
    <xf numFmtId="0" fontId="26" fillId="2" borderId="84" xfId="0" applyFont="1" applyFill="1" applyBorder="1" applyAlignment="1">
      <alignment horizontal="left" vertical="center" wrapText="1"/>
    </xf>
    <xf numFmtId="0" fontId="26" fillId="2" borderId="39" xfId="0" applyFont="1" applyFill="1" applyBorder="1" applyAlignment="1">
      <alignment horizontal="left" vertical="center" wrapText="1"/>
    </xf>
    <xf numFmtId="0" fontId="26" fillId="2" borderId="75" xfId="0" applyFont="1" applyFill="1" applyBorder="1" applyAlignment="1">
      <alignment horizontal="left" vertical="center" wrapText="1"/>
    </xf>
    <xf numFmtId="178" fontId="24" fillId="4" borderId="91" xfId="0" applyNumberFormat="1" applyFont="1" applyFill="1" applyBorder="1" applyAlignment="1" applyProtection="1">
      <alignment horizontal="right" vertical="center"/>
      <protection locked="0"/>
    </xf>
    <xf numFmtId="178" fontId="24" fillId="4" borderId="92" xfId="0" applyNumberFormat="1" applyFont="1" applyFill="1" applyBorder="1" applyAlignment="1" applyProtection="1">
      <alignment horizontal="right" vertical="center"/>
      <protection locked="0"/>
    </xf>
    <xf numFmtId="178" fontId="24" fillId="4" borderId="94" xfId="0" applyNumberFormat="1" applyFont="1" applyFill="1" applyBorder="1" applyAlignment="1" applyProtection="1">
      <alignment horizontal="right" vertical="center"/>
      <protection locked="0"/>
    </xf>
    <xf numFmtId="49" fontId="10" fillId="3" borderId="2" xfId="0" applyNumberFormat="1" applyFont="1" applyFill="1" applyBorder="1" applyAlignment="1">
      <alignment horizontal="center" vertical="center" wrapText="1"/>
    </xf>
    <xf numFmtId="49" fontId="10" fillId="3" borderId="14" xfId="0" applyNumberFormat="1" applyFont="1" applyFill="1" applyBorder="1" applyAlignment="1">
      <alignment horizontal="center" vertical="center" wrapText="1"/>
    </xf>
    <xf numFmtId="49" fontId="10" fillId="3" borderId="15" xfId="0" applyNumberFormat="1" applyFont="1" applyFill="1" applyBorder="1" applyAlignment="1">
      <alignment horizontal="center" vertical="center" wrapText="1"/>
    </xf>
    <xf numFmtId="49" fontId="10" fillId="3" borderId="85" xfId="0" applyNumberFormat="1" applyFont="1" applyFill="1" applyBorder="1" applyAlignment="1">
      <alignment horizontal="center" vertical="center" wrapText="1"/>
    </xf>
    <xf numFmtId="49" fontId="10" fillId="3" borderId="36" xfId="0" applyNumberFormat="1" applyFont="1" applyFill="1" applyBorder="1" applyAlignment="1">
      <alignment horizontal="center" vertical="center" wrapText="1"/>
    </xf>
    <xf numFmtId="49" fontId="10" fillId="3" borderId="88" xfId="0" applyNumberFormat="1" applyFont="1" applyFill="1" applyBorder="1" applyAlignment="1">
      <alignment horizontal="center" vertical="center" wrapText="1"/>
    </xf>
    <xf numFmtId="0" fontId="8" fillId="0" borderId="20" xfId="0" applyFont="1" applyBorder="1" applyAlignment="1">
      <alignment horizontal="center" vertical="center"/>
    </xf>
    <xf numFmtId="0" fontId="9" fillId="0" borderId="5" xfId="0" applyFont="1" applyBorder="1" applyAlignment="1">
      <alignment horizontal="center" vertical="center"/>
    </xf>
    <xf numFmtId="0" fontId="9" fillId="0" borderId="18" xfId="0" applyFont="1" applyBorder="1" applyAlignment="1">
      <alignment horizontal="center" vertical="center"/>
    </xf>
    <xf numFmtId="0" fontId="9" fillId="0" borderId="43" xfId="0" applyFont="1" applyBorder="1" applyAlignment="1">
      <alignment horizontal="center" vertical="center"/>
    </xf>
    <xf numFmtId="0" fontId="5" fillId="0" borderId="2"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1" xfId="0" applyFont="1" applyBorder="1" applyAlignment="1">
      <alignment horizontal="center" vertical="center"/>
    </xf>
    <xf numFmtId="0" fontId="31" fillId="6" borderId="67" xfId="0" applyFont="1" applyFill="1" applyBorder="1" applyAlignment="1">
      <alignment horizontal="center" vertical="center"/>
    </xf>
    <xf numFmtId="0" fontId="31" fillId="6" borderId="95" xfId="0" applyFont="1" applyFill="1" applyBorder="1" applyAlignment="1">
      <alignment horizontal="center" vertical="center"/>
    </xf>
    <xf numFmtId="0" fontId="31" fillId="6" borderId="68"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79" xfId="0" applyFont="1" applyFill="1" applyBorder="1" applyAlignment="1">
      <alignment horizontal="center" vertical="center"/>
    </xf>
    <xf numFmtId="0" fontId="22" fillId="2" borderId="80" xfId="0" applyFont="1" applyFill="1" applyBorder="1" applyAlignment="1">
      <alignment horizontal="center" vertical="center"/>
    </xf>
    <xf numFmtId="0" fontId="9" fillId="0" borderId="21" xfId="0" applyFont="1" applyBorder="1" applyAlignment="1">
      <alignment horizontal="center" vertical="center"/>
    </xf>
    <xf numFmtId="0" fontId="4" fillId="3" borderId="3" xfId="0" applyFont="1" applyFill="1" applyBorder="1" applyAlignment="1">
      <alignment horizontal="center"/>
    </xf>
    <xf numFmtId="0" fontId="4" fillId="3" borderId="5" xfId="0" applyFont="1" applyFill="1" applyBorder="1" applyAlignment="1">
      <alignment horizontal="center"/>
    </xf>
    <xf numFmtId="0" fontId="4" fillId="3" borderId="18" xfId="0" applyFont="1" applyFill="1" applyBorder="1" applyAlignment="1">
      <alignment horizontal="center"/>
    </xf>
    <xf numFmtId="0" fontId="4" fillId="3" borderId="4" xfId="0" applyFont="1" applyFill="1" applyBorder="1" applyAlignment="1">
      <alignment horizontal="center"/>
    </xf>
    <xf numFmtId="0" fontId="4" fillId="3" borderId="13" xfId="0" applyFont="1" applyFill="1" applyBorder="1" applyAlignment="1">
      <alignment horizontal="center"/>
    </xf>
    <xf numFmtId="0" fontId="4" fillId="3" borderId="19" xfId="0" applyFont="1" applyFill="1" applyBorder="1" applyAlignment="1">
      <alignment horizontal="center"/>
    </xf>
    <xf numFmtId="178" fontId="24" fillId="5" borderId="86" xfId="0" applyNumberFormat="1" applyFont="1" applyFill="1" applyBorder="1" applyAlignment="1" applyProtection="1">
      <alignment horizontal="right" vertical="center"/>
      <protection locked="0"/>
    </xf>
    <xf numFmtId="178" fontId="24" fillId="5" borderId="87" xfId="0" applyNumberFormat="1" applyFont="1" applyFill="1" applyBorder="1" applyAlignment="1" applyProtection="1">
      <alignment horizontal="right" vertical="center"/>
      <protection locked="0"/>
    </xf>
    <xf numFmtId="0" fontId="37" fillId="2" borderId="2" xfId="2" applyFont="1" applyFill="1" applyBorder="1" applyAlignment="1">
      <alignment horizontal="center" vertical="center" shrinkToFit="1"/>
    </xf>
    <xf numFmtId="0" fontId="37" fillId="2" borderId="15" xfId="2" applyFont="1" applyFill="1" applyBorder="1" applyAlignment="1">
      <alignment horizontal="center" vertical="center" shrinkToFit="1"/>
    </xf>
    <xf numFmtId="0" fontId="37" fillId="2" borderId="2" xfId="2" applyFont="1" applyFill="1" applyBorder="1" applyAlignment="1">
      <alignment horizontal="left" vertical="center" wrapText="1"/>
    </xf>
    <xf numFmtId="0" fontId="37" fillId="2" borderId="15" xfId="2" applyFont="1" applyFill="1" applyBorder="1" applyAlignment="1">
      <alignment horizontal="left" vertical="center" wrapText="1"/>
    </xf>
    <xf numFmtId="0" fontId="38" fillId="2" borderId="2" xfId="2" applyFont="1" applyFill="1" applyBorder="1" applyAlignment="1">
      <alignment horizontal="center" vertical="center" wrapText="1"/>
    </xf>
    <xf numFmtId="0" fontId="38" fillId="2" borderId="15" xfId="2" applyFont="1" applyFill="1" applyBorder="1" applyAlignment="1">
      <alignment horizontal="center" vertical="center"/>
    </xf>
    <xf numFmtId="0" fontId="38" fillId="2" borderId="0" xfId="2" applyFont="1" applyFill="1" applyAlignment="1">
      <alignment horizontal="left" vertical="top" wrapText="1"/>
    </xf>
    <xf numFmtId="0" fontId="38" fillId="2" borderId="2" xfId="2" applyFont="1" applyFill="1" applyBorder="1" applyAlignment="1">
      <alignment horizontal="left" vertical="center" wrapText="1"/>
    </xf>
    <xf numFmtId="0" fontId="38" fillId="2" borderId="14" xfId="2" applyFont="1" applyFill="1" applyBorder="1" applyAlignment="1">
      <alignment horizontal="left" vertical="center" wrapText="1"/>
    </xf>
    <xf numFmtId="0" fontId="38" fillId="2" borderId="15" xfId="2" applyFont="1" applyFill="1" applyBorder="1" applyAlignment="1">
      <alignment horizontal="left" vertical="center" wrapText="1"/>
    </xf>
    <xf numFmtId="0" fontId="38" fillId="2" borderId="5" xfId="2" applyFont="1" applyFill="1" applyBorder="1" applyAlignment="1">
      <alignment horizontal="left" vertical="center" wrapText="1"/>
    </xf>
    <xf numFmtId="0" fontId="38" fillId="2" borderId="2" xfId="2" applyFont="1" applyFill="1" applyBorder="1" applyAlignment="1">
      <alignment horizontal="center" vertical="center"/>
    </xf>
    <xf numFmtId="0" fontId="26" fillId="0" borderId="10" xfId="3" applyFont="1" applyBorder="1" applyAlignment="1">
      <alignment horizontal="center" vertical="center" wrapText="1"/>
    </xf>
    <xf numFmtId="0" fontId="26" fillId="0" borderId="11" xfId="3" applyFont="1" applyBorder="1" applyAlignment="1">
      <alignment horizontal="center" vertical="center" wrapText="1"/>
    </xf>
    <xf numFmtId="0" fontId="26" fillId="0" borderId="12" xfId="3" applyFont="1" applyBorder="1" applyAlignment="1">
      <alignment horizontal="center" vertical="center" wrapText="1"/>
    </xf>
    <xf numFmtId="0" fontId="26" fillId="0" borderId="58" xfId="3" applyFont="1" applyBorder="1" applyAlignment="1">
      <alignment horizontal="center" vertical="center" wrapText="1"/>
    </xf>
    <xf numFmtId="0" fontId="26" fillId="0" borderId="59" xfId="3" applyFont="1" applyBorder="1" applyAlignment="1">
      <alignment horizontal="center" vertical="center" wrapText="1"/>
    </xf>
    <xf numFmtId="0" fontId="26" fillId="0" borderId="25" xfId="3" applyFont="1" applyBorder="1" applyAlignment="1">
      <alignment horizontal="center" vertical="center"/>
    </xf>
    <xf numFmtId="0" fontId="26" fillId="0" borderId="35" xfId="3" applyFont="1" applyBorder="1" applyAlignment="1">
      <alignment horizontal="center" vertical="center"/>
    </xf>
    <xf numFmtId="0" fontId="26" fillId="0" borderId="65" xfId="3" applyFont="1" applyBorder="1" applyAlignment="1">
      <alignment horizontal="center" vertical="center"/>
    </xf>
    <xf numFmtId="0" fontId="26" fillId="0" borderId="25" xfId="3" applyFont="1" applyBorder="1" applyAlignment="1">
      <alignment horizontal="center" vertical="center" wrapText="1"/>
    </xf>
    <xf numFmtId="0" fontId="26" fillId="0" borderId="35" xfId="3" applyFont="1" applyBorder="1" applyAlignment="1">
      <alignment horizontal="center" vertical="center" wrapText="1"/>
    </xf>
    <xf numFmtId="0" fontId="26" fillId="0" borderId="65" xfId="3" applyFont="1" applyBorder="1" applyAlignment="1">
      <alignment horizontal="center" vertical="center" wrapText="1"/>
    </xf>
    <xf numFmtId="0" fontId="26" fillId="0" borderId="62" xfId="3" applyFont="1" applyBorder="1" applyAlignment="1">
      <alignment horizontal="center" vertical="center" wrapText="1"/>
    </xf>
    <xf numFmtId="0" fontId="26" fillId="0" borderId="46" xfId="3" applyFont="1" applyBorder="1" applyAlignment="1">
      <alignment horizontal="center" vertical="center" wrapText="1"/>
    </xf>
    <xf numFmtId="0" fontId="26" fillId="0" borderId="55" xfId="3" applyFont="1" applyBorder="1" applyAlignment="1">
      <alignment horizontal="center" vertical="center" wrapText="1"/>
    </xf>
    <xf numFmtId="0" fontId="26" fillId="0" borderId="26" xfId="3" applyFont="1" applyBorder="1" applyAlignment="1">
      <alignment horizontal="center" vertical="center" wrapText="1"/>
    </xf>
    <xf numFmtId="0" fontId="26" fillId="0" borderId="36" xfId="3" applyFont="1" applyBorder="1" applyAlignment="1">
      <alignment horizontal="center" vertical="center" wrapText="1"/>
    </xf>
    <xf numFmtId="0" fontId="26" fillId="0" borderId="88" xfId="3" applyFont="1" applyBorder="1" applyAlignment="1">
      <alignment horizontal="center" vertical="center" wrapText="1"/>
    </xf>
    <xf numFmtId="0" fontId="26" fillId="0" borderId="110" xfId="3" applyFont="1" applyBorder="1" applyAlignment="1">
      <alignment horizontal="center" vertical="center" wrapText="1"/>
    </xf>
    <xf numFmtId="0" fontId="26" fillId="0" borderId="61" xfId="3" applyFont="1" applyBorder="1" applyAlignment="1">
      <alignment horizontal="center" vertical="center" wrapText="1"/>
    </xf>
    <xf numFmtId="0" fontId="26" fillId="0" borderId="111" xfId="3" applyFont="1" applyBorder="1" applyAlignment="1">
      <alignment horizontal="center" vertical="center" wrapText="1"/>
    </xf>
  </cellXfs>
  <cellStyles count="7">
    <cellStyle name="パーセント" xfId="4" builtinId="5"/>
    <cellStyle name="パーセント 2" xfId="1" xr:uid="{00000000-0005-0000-0000-000000000000}"/>
    <cellStyle name="ハイパーリンク" xfId="6" builtinId="8"/>
    <cellStyle name="桁区切り" xfId="5" builtinId="6"/>
    <cellStyle name="標準" xfId="0" builtinId="0"/>
    <cellStyle name="標準 2" xfId="2" xr:uid="{00000000-0005-0000-0000-000002000000}"/>
    <cellStyle name="標準 2 2" xfId="3" xr:uid="{00000000-0005-0000-0000-000003000000}"/>
  </cellStyles>
  <dxfs count="12">
    <dxf>
      <font>
        <color rgb="FFDDD9C4"/>
      </font>
      <fill>
        <patternFill patternType="solid">
          <bgColor rgb="FFDDD9C4"/>
        </patternFill>
      </fill>
      <border>
        <left/>
        <right/>
        <top/>
        <bottom/>
      </border>
    </dxf>
    <dxf>
      <font>
        <color rgb="FFDDD9C4"/>
      </font>
      <fill>
        <patternFill patternType="solid">
          <bgColor rgb="FFDDD9C4"/>
        </patternFill>
      </fill>
      <border>
        <left/>
        <right/>
        <top/>
        <bottom/>
      </border>
    </dxf>
    <dxf>
      <font>
        <color rgb="FFDDD9C4"/>
      </font>
      <fill>
        <patternFill patternType="solid">
          <bgColor rgb="FFDDD9C4"/>
        </patternFill>
      </fill>
      <border>
        <left/>
        <right/>
        <top/>
        <bottom/>
      </border>
    </dxf>
    <dxf>
      <font>
        <color rgb="FFDDD9C4"/>
      </font>
      <fill>
        <patternFill patternType="solid">
          <bgColor rgb="FFDDD9C4"/>
        </patternFill>
      </fill>
      <border>
        <left/>
        <right/>
        <top/>
        <bottom/>
      </border>
    </dxf>
    <dxf>
      <font>
        <color rgb="FFDDD9C4"/>
      </font>
      <fill>
        <patternFill patternType="solid">
          <bgColor rgb="FFDDD9C4"/>
        </patternFill>
      </fill>
      <border>
        <left/>
        <right/>
        <top/>
        <bottom/>
      </border>
    </dxf>
    <dxf>
      <font>
        <color rgb="FFA0A0A0"/>
      </font>
      <fill>
        <patternFill patternType="solid">
          <bgColor theme="0" tint="-0.34998626667073579"/>
        </patternFill>
      </fill>
      <border>
        <left/>
        <right/>
        <top/>
        <bottom/>
      </border>
    </dxf>
    <dxf>
      <font>
        <color rgb="FFA0A0A0"/>
      </font>
      <fill>
        <patternFill patternType="solid">
          <fgColor theme="0" tint="-0.34998626667073579"/>
          <bgColor theme="0" tint="-0.34998626667073579"/>
        </patternFill>
      </fill>
      <border>
        <left/>
        <right/>
        <top/>
        <bottom/>
      </border>
    </dxf>
    <dxf>
      <font>
        <color rgb="FFA0A0A0"/>
      </font>
      <fill>
        <patternFill patternType="solid">
          <fgColor auto="1"/>
          <bgColor rgb="FFA0A0A0"/>
        </patternFill>
      </fill>
      <border>
        <left/>
        <right/>
        <top/>
        <bottom/>
      </border>
    </dxf>
    <dxf>
      <font>
        <color rgb="FFA0A0A0"/>
      </font>
      <fill>
        <patternFill patternType="solid">
          <fgColor auto="1"/>
          <bgColor rgb="FFA0A0A0"/>
        </patternFill>
      </fill>
      <border>
        <left/>
        <right/>
        <top/>
        <bottom/>
      </border>
    </dxf>
    <dxf>
      <font>
        <color theme="0"/>
      </font>
      <fill>
        <patternFill patternType="solid">
          <bgColor theme="0"/>
        </patternFill>
      </fill>
      <border>
        <left/>
        <right/>
        <top/>
        <bottom/>
      </border>
    </dxf>
    <dxf>
      <font>
        <b/>
        <i val="0"/>
        <color rgb="FFFF0000"/>
      </font>
    </dxf>
    <dxf>
      <font>
        <color rgb="FFDDD9C4"/>
      </font>
      <fill>
        <patternFill patternType="solid">
          <bgColor rgb="FFDDD9C4"/>
        </patternFill>
      </fill>
      <border>
        <left/>
        <right/>
        <top/>
        <bottom/>
      </border>
    </dxf>
  </dxfs>
  <tableStyles count="0" defaultTableStyle="TableStyleMedium2" defaultPivotStyle="PivotStyleLight16"/>
  <colors>
    <mruColors>
      <color rgb="FFA0A0A0"/>
      <color rgb="FFFFE2AF"/>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AM$8"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CheckBox" fmlaLink="$AM$49" lockText="1" noThreeD="1"/>
</file>

<file path=xl/ctrlProps/ctrlProp12.xml><?xml version="1.0" encoding="utf-8"?>
<formControlPr xmlns="http://schemas.microsoft.com/office/spreadsheetml/2009/9/main" objectType="CheckBox" fmlaLink="$AM$50"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29"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4" lockText="1" noThreeD="1"/>
</file>

<file path=xl/ctrlProps/ctrlProp33.xml><?xml version="1.0" encoding="utf-8"?>
<formControlPr xmlns="http://schemas.microsoft.com/office/spreadsheetml/2009/9/main" objectType="CheckBox" fmlaLink="$AM$85" lockText="1" noThreeD="1"/>
</file>

<file path=xl/ctrlProps/ctrlProp34.xml><?xml version="1.0" encoding="utf-8"?>
<formControlPr xmlns="http://schemas.microsoft.com/office/spreadsheetml/2009/9/main" objectType="CheckBox" fmlaLink="$AM$86" lockText="1" noThreeD="1"/>
</file>

<file path=xl/ctrlProps/ctrlProp35.xml><?xml version="1.0" encoding="utf-8"?>
<formControlPr xmlns="http://schemas.microsoft.com/office/spreadsheetml/2009/9/main" objectType="CheckBox" fmlaLink="$AM$87" lockText="1" noThreeD="1"/>
</file>

<file path=xl/ctrlProps/ctrlProp36.xml><?xml version="1.0" encoding="utf-8"?>
<formControlPr xmlns="http://schemas.microsoft.com/office/spreadsheetml/2009/9/main" objectType="CheckBox" fmlaLink="$AM$88" lockText="1" noThreeD="1"/>
</file>

<file path=xl/ctrlProps/ctrlProp37.xml><?xml version="1.0" encoding="utf-8"?>
<formControlPr xmlns="http://schemas.microsoft.com/office/spreadsheetml/2009/9/main" objectType="CheckBox" fmlaLink="$AM$89" lockText="1" noThreeD="1"/>
</file>

<file path=xl/ctrlProps/ctrlProp38.xml><?xml version="1.0" encoding="utf-8"?>
<formControlPr xmlns="http://schemas.microsoft.com/office/spreadsheetml/2009/9/main" objectType="CheckBox" fmlaLink="$AM$90" lockText="1" noThreeD="1"/>
</file>

<file path=xl/ctrlProps/ctrlProp39.xml><?xml version="1.0" encoding="utf-8"?>
<formControlPr xmlns="http://schemas.microsoft.com/office/spreadsheetml/2009/9/main" objectType="CheckBox" fmlaLink="$AM$91"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2" lockText="1" noThreeD="1"/>
</file>

<file path=xl/ctrlProps/ctrlProp41.xml><?xml version="1.0" encoding="utf-8"?>
<formControlPr xmlns="http://schemas.microsoft.com/office/spreadsheetml/2009/9/main" objectType="CheckBox" fmlaLink="$AM$93" lockText="1" noThreeD="1"/>
</file>

<file path=xl/ctrlProps/ctrlProp42.xml><?xml version="1.0" encoding="utf-8"?>
<formControlPr xmlns="http://schemas.microsoft.com/office/spreadsheetml/2009/9/main" objectType="CheckBox" fmlaLink="$AM$94" lockText="1" noThreeD="1"/>
</file>

<file path=xl/ctrlProps/ctrlProp43.xml><?xml version="1.0" encoding="utf-8"?>
<formControlPr xmlns="http://schemas.microsoft.com/office/spreadsheetml/2009/9/main" objectType="CheckBox" fmlaLink="$AM$95" lockText="1" noThreeD="1"/>
</file>

<file path=xl/ctrlProps/ctrlProp44.xml><?xml version="1.0" encoding="utf-8"?>
<formControlPr xmlns="http://schemas.microsoft.com/office/spreadsheetml/2009/9/main" objectType="CheckBox" fmlaLink="$AM$83" lockText="1" noThreeD="1"/>
</file>

<file path=xl/ctrlProps/ctrlProp45.xml><?xml version="1.0" encoding="utf-8"?>
<formControlPr xmlns="http://schemas.microsoft.com/office/spreadsheetml/2009/9/main" objectType="CheckBox" fmlaLink="$AM$65" lockText="1" noThreeD="1"/>
</file>

<file path=xl/ctrlProps/ctrlProp46.xml><?xml version="1.0" encoding="utf-8"?>
<formControlPr xmlns="http://schemas.microsoft.com/office/spreadsheetml/2009/9/main" objectType="CheckBox" fmlaLink="$AM$66" lockText="1" noThreeD="1"/>
</file>

<file path=xl/ctrlProps/ctrlProp47.xml><?xml version="1.0" encoding="utf-8"?>
<formControlPr xmlns="http://schemas.microsoft.com/office/spreadsheetml/2009/9/main" objectType="CheckBox" fmlaLink="$AM$67" lockText="1" noThreeD="1"/>
</file>

<file path=xl/ctrlProps/ctrlProp48.xml><?xml version="1.0" encoding="utf-8"?>
<formControlPr xmlns="http://schemas.microsoft.com/office/spreadsheetml/2009/9/main" objectType="CheckBox" fmlaLink="$AM$68" lockText="1" noThreeD="1"/>
</file>

<file path=xl/ctrlProps/ctrlProp49.xml><?xml version="1.0" encoding="utf-8"?>
<formControlPr xmlns="http://schemas.microsoft.com/office/spreadsheetml/2009/9/main" objectType="CheckBox" fmlaLink="$AM$69" lockText="1" noThreeD="1"/>
</file>

<file path=xl/ctrlProps/ctrlProp5.xml><?xml version="1.0" encoding="utf-8"?>
<formControlPr xmlns="http://schemas.microsoft.com/office/spreadsheetml/2009/9/main" objectType="Radio" firstButton="1" fmlaLink="$AM$33" lockText="1" noThreeD="1"/>
</file>

<file path=xl/ctrlProps/ctrlProp50.xml><?xml version="1.0" encoding="utf-8"?>
<formControlPr xmlns="http://schemas.microsoft.com/office/spreadsheetml/2009/9/main" objectType="CheckBox" fmlaLink="$AM$70" lockText="1" noThreeD="1"/>
</file>

<file path=xl/ctrlProps/ctrlProp51.xml><?xml version="1.0" encoding="utf-8"?>
<formControlPr xmlns="http://schemas.microsoft.com/office/spreadsheetml/2009/9/main" objectType="CheckBox" fmlaLink="$AM$71" lockText="1" noThreeD="1"/>
</file>

<file path=xl/ctrlProps/ctrlProp52.xml><?xml version="1.0" encoding="utf-8"?>
<formControlPr xmlns="http://schemas.microsoft.com/office/spreadsheetml/2009/9/main" objectType="CheckBox" fmlaLink="$AM$72" lockText="1" noThreeD="1"/>
</file>

<file path=xl/ctrlProps/ctrlProp53.xml><?xml version="1.0" encoding="utf-8"?>
<formControlPr xmlns="http://schemas.microsoft.com/office/spreadsheetml/2009/9/main" objectType="CheckBox" fmlaLink="$AM$73" lockText="1" noThreeD="1"/>
</file>

<file path=xl/ctrlProps/ctrlProp54.xml><?xml version="1.0" encoding="utf-8"?>
<formControlPr xmlns="http://schemas.microsoft.com/office/spreadsheetml/2009/9/main" objectType="CheckBox" fmlaLink="$AM$74" lockText="1" noThreeD="1"/>
</file>

<file path=xl/ctrlProps/ctrlProp55.xml><?xml version="1.0" encoding="utf-8"?>
<formControlPr xmlns="http://schemas.microsoft.com/office/spreadsheetml/2009/9/main" objectType="CheckBox" fmlaLink="$AM$75" lockText="1" noThreeD="1"/>
</file>

<file path=xl/ctrlProps/ctrlProp56.xml><?xml version="1.0" encoding="utf-8"?>
<formControlPr xmlns="http://schemas.microsoft.com/office/spreadsheetml/2009/9/main" objectType="CheckBox" fmlaLink="$AM$76" lockText="1" noThreeD="1"/>
</file>

<file path=xl/ctrlProps/ctrlProp57.xml><?xml version="1.0" encoding="utf-8"?>
<formControlPr xmlns="http://schemas.microsoft.com/office/spreadsheetml/2009/9/main" objectType="CheckBox" fmlaLink="$AM$78" lockText="1" noThreeD="1"/>
</file>

<file path=xl/ctrlProps/ctrlProp58.xml><?xml version="1.0" encoding="utf-8"?>
<formControlPr xmlns="http://schemas.microsoft.com/office/spreadsheetml/2009/9/main" objectType="CheckBox" fmlaLink="$AM$79" lockText="1" noThreeD="1"/>
</file>

<file path=xl/ctrlProps/ctrlProp59.xml><?xml version="1.0" encoding="utf-8"?>
<formControlPr xmlns="http://schemas.microsoft.com/office/spreadsheetml/2009/9/main" objectType="CheckBox" fmlaLink="$AM$80"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CheckBox" fmlaLink="$AM$81" lockText="1" noThreeD="1"/>
</file>

<file path=xl/ctrlProps/ctrlProp61.xml><?xml version="1.0" encoding="utf-8"?>
<formControlPr xmlns="http://schemas.microsoft.com/office/spreadsheetml/2009/9/main" objectType="CheckBox" fmlaLink="$AM$82" lockText="1" noThreeD="1"/>
</file>

<file path=xl/ctrlProps/ctrlProp62.xml><?xml version="1.0" encoding="utf-8"?>
<formControlPr xmlns="http://schemas.microsoft.com/office/spreadsheetml/2009/9/main" objectType="CheckBox" fmlaLink="$AM$83" lockText="1" noThreeD="1"/>
</file>

<file path=xl/ctrlProps/ctrlProp63.xml><?xml version="1.0" encoding="utf-8"?>
<formControlPr xmlns="http://schemas.microsoft.com/office/spreadsheetml/2009/9/main" objectType="CheckBox" fmlaLink="$AM$84" lockText="1" noThreeD="1"/>
</file>

<file path=xl/ctrlProps/ctrlProp64.xml><?xml version="1.0" encoding="utf-8"?>
<formControlPr xmlns="http://schemas.microsoft.com/office/spreadsheetml/2009/9/main" objectType="CheckBox" fmlaLink="$AM$85" lockText="1" noThreeD="1"/>
</file>

<file path=xl/ctrlProps/ctrlProp65.xml><?xml version="1.0" encoding="utf-8"?>
<formControlPr xmlns="http://schemas.microsoft.com/office/spreadsheetml/2009/9/main" objectType="CheckBox" fmlaLink="$AM$86" lockText="1" noThreeD="1"/>
</file>

<file path=xl/ctrlProps/ctrlProp66.xml><?xml version="1.0" encoding="utf-8"?>
<formControlPr xmlns="http://schemas.microsoft.com/office/spreadsheetml/2009/9/main" objectType="CheckBox" fmlaLink="$AM$87" lockText="1" noThreeD="1"/>
</file>

<file path=xl/ctrlProps/ctrlProp67.xml><?xml version="1.0" encoding="utf-8"?>
<formControlPr xmlns="http://schemas.microsoft.com/office/spreadsheetml/2009/9/main" objectType="CheckBox" fmlaLink="$AM$88" lockText="1" noThreeD="1"/>
</file>

<file path=xl/ctrlProps/ctrlProp68.xml><?xml version="1.0" encoding="utf-8"?>
<formControlPr xmlns="http://schemas.microsoft.com/office/spreadsheetml/2009/9/main" objectType="CheckBox" fmlaLink="$AM$89" lockText="1" noThreeD="1"/>
</file>

<file path=xl/ctrlProps/ctrlProp69.xml><?xml version="1.0" encoding="utf-8"?>
<formControlPr xmlns="http://schemas.microsoft.com/office/spreadsheetml/2009/9/main" objectType="CheckBox" checked="Checked" fmlaLink="$AM$34" lockText="1" noThreeD="1"/>
</file>

<file path=xl/ctrlProps/ctrlProp7.xml><?xml version="1.0" encoding="utf-8"?>
<formControlPr xmlns="http://schemas.microsoft.com/office/spreadsheetml/2009/9/main" objectType="Radio" firstButton="1" fmlaLink="$AM$40" lockText="1" noThreeD="1"/>
</file>

<file path=xl/ctrlProps/ctrlProp70.xml><?xml version="1.0" encoding="utf-8"?>
<formControlPr xmlns="http://schemas.microsoft.com/office/spreadsheetml/2009/9/main" objectType="CheckBox" checked="Checked" fmlaLink="$AM$37" lockText="1" noThreeD="1"/>
</file>

<file path=xl/ctrlProps/ctrlProp71.xml><?xml version="1.0" encoding="utf-8"?>
<formControlPr xmlns="http://schemas.microsoft.com/office/spreadsheetml/2009/9/main" objectType="CheckBox" checked="Checked" fmlaLink="$AM$42" lockText="1" noThreeD="1"/>
</file>

<file path=xl/ctrlProps/ctrlProp72.xml><?xml version="1.0" encoding="utf-8"?>
<formControlPr xmlns="http://schemas.microsoft.com/office/spreadsheetml/2009/9/main" objectType="CheckBox" checked="Checked" fmlaLink="$AM$45" lockText="1" noThreeD="1"/>
</file>

<file path=xl/ctrlProps/ctrlProp73.xml><?xml version="1.0" encoding="utf-8"?>
<formControlPr xmlns="http://schemas.microsoft.com/office/spreadsheetml/2009/9/main" objectType="CheckBox" fmlaLink="$AM$77"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firstButton="1" fmlaLink="$AM$44" lockText="1" noThreeD="1"/>
</file>

<file path=xl/drawings/drawing1.xml><?xml version="1.0" encoding="utf-8"?>
<xdr:wsDr xmlns:xdr="http://schemas.openxmlformats.org/drawingml/2006/spreadsheetDrawing" xmlns:a="http://schemas.openxmlformats.org/drawingml/2006/main">
  <xdr:twoCellAnchor>
    <xdr:from>
      <xdr:col>21</xdr:col>
      <xdr:colOff>27305</xdr:colOff>
      <xdr:row>11</xdr:row>
      <xdr:rowOff>83820</xdr:rowOff>
    </xdr:from>
    <xdr:to>
      <xdr:col>21</xdr:col>
      <xdr:colOff>109220</xdr:colOff>
      <xdr:row>16</xdr:row>
      <xdr:rowOff>26035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494405" y="2562860"/>
          <a:ext cx="81915" cy="38354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84</xdr:row>
          <xdr:rowOff>143510</xdr:rowOff>
        </xdr:from>
        <xdr:to>
          <xdr:col>6</xdr:col>
          <xdr:colOff>19050</xdr:colOff>
          <xdr:row>95</xdr:row>
          <xdr:rowOff>28575</xdr:rowOff>
        </xdr:to>
        <xdr:grpSp>
          <xdr:nvGrpSpPr>
            <xdr:cNvPr id="6" name="Group 41">
              <a:extLst>
                <a:ext uri="{FF2B5EF4-FFF2-40B4-BE49-F238E27FC236}">
                  <a16:creationId xmlns:a16="http://schemas.microsoft.com/office/drawing/2014/main" id="{00000000-0008-0000-0000-000006000000}"/>
                </a:ext>
              </a:extLst>
            </xdr:cNvPr>
            <xdr:cNvGrpSpPr/>
          </xdr:nvGrpSpPr>
          <xdr:grpSpPr>
            <a:xfrm>
              <a:off x="895350" y="14309783"/>
              <a:ext cx="145473" cy="2318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7" name="Group 41">
              <a:extLst>
                <a:ext uri="{FF2B5EF4-FFF2-40B4-BE49-F238E27FC236}">
                  <a16:creationId xmlns:a16="http://schemas.microsoft.com/office/drawing/2014/main" id="{00000000-0008-0000-0000-000007000000}"/>
                </a:ext>
              </a:extLst>
            </xdr:cNvPr>
            <xdr:cNvGrpSpPr/>
          </xdr:nvGrpSpPr>
          <xdr:grpSpPr>
            <a:xfrm>
              <a:off x="895350" y="16417636"/>
              <a:ext cx="145473" cy="259773"/>
              <a:chOff x="9239" y="107537"/>
              <a:chExt cx="2190" cy="12573"/>
            </a:xfrm>
          </xdr:grpSpPr>
        </xdr:grpSp>
        <xdr:clientData/>
      </xdr:twoCellAnchor>
    </mc:Choice>
    <mc:Fallback/>
  </mc:AlternateContent>
  <xdr:twoCellAnchor>
    <xdr:from>
      <xdr:col>2</xdr:col>
      <xdr:colOff>48895</xdr:colOff>
      <xdr:row>28</xdr:row>
      <xdr:rowOff>27940</xdr:rowOff>
    </xdr:from>
    <xdr:to>
      <xdr:col>2</xdr:col>
      <xdr:colOff>85090</xdr:colOff>
      <xdr:row>29</xdr:row>
      <xdr:rowOff>140970</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410845" y="4188460"/>
          <a:ext cx="36195" cy="27813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48895</xdr:colOff>
      <xdr:row>32</xdr:row>
      <xdr:rowOff>27940</xdr:rowOff>
    </xdr:from>
    <xdr:to>
      <xdr:col>2</xdr:col>
      <xdr:colOff>85090</xdr:colOff>
      <xdr:row>33</xdr:row>
      <xdr:rowOff>140970</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410845" y="4731385"/>
          <a:ext cx="36195" cy="27813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50800</xdr:colOff>
      <xdr:row>38</xdr:row>
      <xdr:rowOff>29210</xdr:rowOff>
    </xdr:from>
    <xdr:to>
      <xdr:col>2</xdr:col>
      <xdr:colOff>86360</xdr:colOff>
      <xdr:row>39</xdr:row>
      <xdr:rowOff>140970</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412750" y="5634355"/>
          <a:ext cx="35560" cy="27686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45720</xdr:colOff>
      <xdr:row>42</xdr:row>
      <xdr:rowOff>31115</xdr:rowOff>
    </xdr:from>
    <xdr:to>
      <xdr:col>2</xdr:col>
      <xdr:colOff>81915</xdr:colOff>
      <xdr:row>43</xdr:row>
      <xdr:rowOff>144145</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407670" y="6207760"/>
          <a:ext cx="36195" cy="27813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33655</xdr:colOff>
      <xdr:row>18</xdr:row>
      <xdr:rowOff>12700</xdr:rowOff>
    </xdr:from>
    <xdr:to>
      <xdr:col>21</xdr:col>
      <xdr:colOff>122555</xdr:colOff>
      <xdr:row>22</xdr:row>
      <xdr:rowOff>26035</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500755" y="3109595"/>
          <a:ext cx="88900" cy="366395"/>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1</xdr:col>
          <xdr:colOff>257175</xdr:colOff>
          <xdr:row>48</xdr:row>
          <xdr:rowOff>276225</xdr:rowOff>
        </xdr:to>
        <xdr:sp macro="" textlink="">
          <xdr:nvSpPr>
            <xdr:cNvPr id="1064" name="チェック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1</xdr:col>
          <xdr:colOff>257175</xdr:colOff>
          <xdr:row>49</xdr:row>
          <xdr:rowOff>276225</xdr:rowOff>
        </xdr:to>
        <xdr:sp macro="" textlink="">
          <xdr:nvSpPr>
            <xdr:cNvPr id="1065" name="チェック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141605</xdr:colOff>
          <xdr:row>6</xdr:row>
          <xdr:rowOff>281305</xdr:rowOff>
        </xdr:from>
        <xdr:to>
          <xdr:col>29</xdr:col>
          <xdr:colOff>127635</xdr:colOff>
          <xdr:row>8</xdr:row>
          <xdr:rowOff>24765</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986241" y="1813964"/>
              <a:ext cx="981826" cy="228369"/>
              <a:chOff x="4568519" y="1786232"/>
              <a:chExt cx="930399" cy="249166"/>
            </a:xfrm>
          </xdr:grpSpPr>
          <xdr:sp macro="" textlink="">
            <xdr:nvSpPr>
              <xdr:cNvPr id="1066" name="オプション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19" y="1786232"/>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オプション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8"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グループ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130175</xdr:colOff>
          <xdr:row>27</xdr:row>
          <xdr:rowOff>130810</xdr:rowOff>
        </xdr:from>
        <xdr:to>
          <xdr:col>4</xdr:col>
          <xdr:colOff>11430</xdr:colOff>
          <xdr:row>30</xdr:row>
          <xdr:rowOff>34925</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493857" y="4096674"/>
              <a:ext cx="210300" cy="423660"/>
              <a:chOff x="387952" y="4144026"/>
              <a:chExt cx="206654" cy="411124"/>
            </a:xfrm>
          </xdr:grpSpPr>
          <xdr:sp macro="" textlink="">
            <xdr:nvSpPr>
              <xdr:cNvPr id="1069" name="オプション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2" y="4144026"/>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オプション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297"/>
                <a:ext cx="201612" cy="246853"/>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グループ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135255</xdr:colOff>
          <xdr:row>31</xdr:row>
          <xdr:rowOff>128270</xdr:rowOff>
        </xdr:from>
        <xdr:to>
          <xdr:col>4</xdr:col>
          <xdr:colOff>60325</xdr:colOff>
          <xdr:row>34</xdr:row>
          <xdr:rowOff>31115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498937" y="4665634"/>
              <a:ext cx="254115" cy="422390"/>
              <a:chOff x="455286" y="4815829"/>
              <a:chExt cx="252351" cy="412491"/>
            </a:xfrm>
          </xdr:grpSpPr>
          <xdr:sp macro="" textlink="">
            <xdr:nvSpPr>
              <xdr:cNvPr id="1077" name="オプション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70" y="4815829"/>
                <a:ext cx="251467"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オプション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86" y="4980670"/>
                <a:ext cx="249547"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グループ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135890</xdr:colOff>
          <xdr:row>37</xdr:row>
          <xdr:rowOff>123190</xdr:rowOff>
        </xdr:from>
        <xdr:to>
          <xdr:col>4</xdr:col>
          <xdr:colOff>60325</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499572" y="5604395"/>
              <a:ext cx="253480" cy="432550"/>
              <a:chOff x="395209" y="5648309"/>
              <a:chExt cx="251462" cy="422911"/>
            </a:xfrm>
          </xdr:grpSpPr>
          <xdr:sp macro="" textlink="">
            <xdr:nvSpPr>
              <xdr:cNvPr id="1082" name="オプション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09"/>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オプション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9" y="5823570"/>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グループ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133350</xdr:colOff>
          <xdr:row>41</xdr:row>
          <xdr:rowOff>119380</xdr:rowOff>
        </xdr:from>
        <xdr:to>
          <xdr:col>4</xdr:col>
          <xdr:colOff>15240</xdr:colOff>
          <xdr:row>44</xdr:row>
          <xdr:rowOff>28575</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497032" y="6198062"/>
              <a:ext cx="210935" cy="428740"/>
              <a:chOff x="457192" y="6349395"/>
              <a:chExt cx="209549" cy="418874"/>
            </a:xfrm>
          </xdr:grpSpPr>
          <xdr:sp macro="" textlink="">
            <xdr:nvSpPr>
              <xdr:cNvPr id="1086" name="オプション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2" y="6349395"/>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オプション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2" y="6520619"/>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グループ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1</xdr:col>
          <xdr:colOff>257175</xdr:colOff>
          <xdr:row>51</xdr:row>
          <xdr:rowOff>28575</xdr:rowOff>
        </xdr:to>
        <xdr:sp macro="" textlink="">
          <xdr:nvSpPr>
            <xdr:cNvPr id="1089" name="チェック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1</xdr:col>
          <xdr:colOff>257175</xdr:colOff>
          <xdr:row>52</xdr:row>
          <xdr:rowOff>19050</xdr:rowOff>
        </xdr:to>
        <xdr:sp macro="" textlink="">
          <xdr:nvSpPr>
            <xdr:cNvPr id="1090" name="チェック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143510</xdr:rowOff>
        </xdr:from>
        <xdr:to>
          <xdr:col>6</xdr:col>
          <xdr:colOff>19050</xdr:colOff>
          <xdr:row>95</xdr:row>
          <xdr:rowOff>28575</xdr:rowOff>
        </xdr:to>
        <xdr:grpSp>
          <xdr:nvGrpSpPr>
            <xdr:cNvPr id="18" name="Group 41">
              <a:extLst>
                <a:ext uri="{FF2B5EF4-FFF2-40B4-BE49-F238E27FC236}">
                  <a16:creationId xmlns:a16="http://schemas.microsoft.com/office/drawing/2014/main" id="{00000000-0008-0000-0000-000012000000}"/>
                </a:ext>
              </a:extLst>
            </xdr:cNvPr>
            <xdr:cNvGrpSpPr/>
          </xdr:nvGrpSpPr>
          <xdr:grpSpPr>
            <a:xfrm>
              <a:off x="895350" y="14309783"/>
              <a:ext cx="145473" cy="2318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19" name="Group 41">
              <a:extLst>
                <a:ext uri="{FF2B5EF4-FFF2-40B4-BE49-F238E27FC236}">
                  <a16:creationId xmlns:a16="http://schemas.microsoft.com/office/drawing/2014/main" id="{00000000-0008-0000-0000-000013000000}"/>
                </a:ext>
              </a:extLst>
            </xdr:cNvPr>
            <xdr:cNvGrpSpPr/>
          </xdr:nvGrpSpPr>
          <xdr:grpSpPr>
            <a:xfrm>
              <a:off x="895350" y="16417636"/>
              <a:ext cx="145473" cy="25977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142875</xdr:rowOff>
        </xdr:from>
        <xdr:to>
          <xdr:col>6</xdr:col>
          <xdr:colOff>19050</xdr:colOff>
          <xdr:row>71</xdr:row>
          <xdr:rowOff>19050</xdr:rowOff>
        </xdr:to>
        <xdr:sp macro="" textlink="">
          <xdr:nvSpPr>
            <xdr:cNvPr id="1091" name="チェック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チェック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71</xdr:row>
          <xdr:rowOff>161925</xdr:rowOff>
        </xdr:from>
        <xdr:to>
          <xdr:col>6</xdr:col>
          <xdr:colOff>9525</xdr:colOff>
          <xdr:row>73</xdr:row>
          <xdr:rowOff>9525</xdr:rowOff>
        </xdr:to>
        <xdr:sp macro="" textlink="">
          <xdr:nvSpPr>
            <xdr:cNvPr id="1093" name="チェック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19050</xdr:rowOff>
        </xdr:to>
        <xdr:sp macro="" textlink="">
          <xdr:nvSpPr>
            <xdr:cNvPr id="1094" name="チェック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チェック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チェック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チェック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チェック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チェック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チェック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チェック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チェック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47625</xdr:rowOff>
        </xdr:from>
        <xdr:to>
          <xdr:col>6</xdr:col>
          <xdr:colOff>19050</xdr:colOff>
          <xdr:row>83</xdr:row>
          <xdr:rowOff>257175</xdr:rowOff>
        </xdr:to>
        <xdr:sp macro="" textlink="">
          <xdr:nvSpPr>
            <xdr:cNvPr id="1103" name="チェック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66675</xdr:rowOff>
        </xdr:from>
        <xdr:to>
          <xdr:col>6</xdr:col>
          <xdr:colOff>19050</xdr:colOff>
          <xdr:row>84</xdr:row>
          <xdr:rowOff>276225</xdr:rowOff>
        </xdr:to>
        <xdr:sp macro="" textlink="">
          <xdr:nvSpPr>
            <xdr:cNvPr id="1104" name="チェック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276225</xdr:rowOff>
        </xdr:from>
        <xdr:to>
          <xdr:col>6</xdr:col>
          <xdr:colOff>19050</xdr:colOff>
          <xdr:row>86</xdr:row>
          <xdr:rowOff>38100</xdr:rowOff>
        </xdr:to>
        <xdr:sp macro="" textlink="">
          <xdr:nvSpPr>
            <xdr:cNvPr id="1105" name="チェック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142875</xdr:rowOff>
        </xdr:from>
        <xdr:to>
          <xdr:col>6</xdr:col>
          <xdr:colOff>19050</xdr:colOff>
          <xdr:row>87</xdr:row>
          <xdr:rowOff>28575</xdr:rowOff>
        </xdr:to>
        <xdr:sp macro="" textlink="">
          <xdr:nvSpPr>
            <xdr:cNvPr id="1106" name="チェック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161925</xdr:rowOff>
        </xdr:from>
        <xdr:to>
          <xdr:col>6</xdr:col>
          <xdr:colOff>19050</xdr:colOff>
          <xdr:row>88</xdr:row>
          <xdr:rowOff>28575</xdr:rowOff>
        </xdr:to>
        <xdr:sp macro="" textlink="">
          <xdr:nvSpPr>
            <xdr:cNvPr id="1107" name="チェック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47625</xdr:rowOff>
        </xdr:from>
        <xdr:to>
          <xdr:col>6</xdr:col>
          <xdr:colOff>19050</xdr:colOff>
          <xdr:row>88</xdr:row>
          <xdr:rowOff>257175</xdr:rowOff>
        </xdr:to>
        <xdr:sp macro="" textlink="">
          <xdr:nvSpPr>
            <xdr:cNvPr id="1108" name="チェック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285750</xdr:rowOff>
        </xdr:from>
        <xdr:to>
          <xdr:col>6</xdr:col>
          <xdr:colOff>19050</xdr:colOff>
          <xdr:row>89</xdr:row>
          <xdr:rowOff>190500</xdr:rowOff>
        </xdr:to>
        <xdr:sp macro="" textlink="">
          <xdr:nvSpPr>
            <xdr:cNvPr id="1109" name="チェック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89</xdr:row>
          <xdr:rowOff>142875</xdr:rowOff>
        </xdr:from>
        <xdr:to>
          <xdr:col>6</xdr:col>
          <xdr:colOff>28575</xdr:colOff>
          <xdr:row>90</xdr:row>
          <xdr:rowOff>85725</xdr:rowOff>
        </xdr:to>
        <xdr:sp macro="" textlink="">
          <xdr:nvSpPr>
            <xdr:cNvPr id="1110" name="チェック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38100</xdr:rowOff>
        </xdr:from>
        <xdr:to>
          <xdr:col>6</xdr:col>
          <xdr:colOff>19050</xdr:colOff>
          <xdr:row>91</xdr:row>
          <xdr:rowOff>257175</xdr:rowOff>
        </xdr:to>
        <xdr:sp macro="" textlink="">
          <xdr:nvSpPr>
            <xdr:cNvPr id="1112" name="チェック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266700</xdr:rowOff>
        </xdr:from>
        <xdr:to>
          <xdr:col>6</xdr:col>
          <xdr:colOff>19050</xdr:colOff>
          <xdr:row>93</xdr:row>
          <xdr:rowOff>47625</xdr:rowOff>
        </xdr:to>
        <xdr:sp macro="" textlink="">
          <xdr:nvSpPr>
            <xdr:cNvPr id="1113" name="チェック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9525</xdr:rowOff>
        </xdr:to>
        <xdr:sp macro="" textlink="">
          <xdr:nvSpPr>
            <xdr:cNvPr id="1114" name="チェック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93</xdr:row>
          <xdr:rowOff>142875</xdr:rowOff>
        </xdr:from>
        <xdr:to>
          <xdr:col>6</xdr:col>
          <xdr:colOff>19050</xdr:colOff>
          <xdr:row>95</xdr:row>
          <xdr:rowOff>9525</xdr:rowOff>
        </xdr:to>
        <xdr:sp macro="" textlink="">
          <xdr:nvSpPr>
            <xdr:cNvPr id="1115" name="チェック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96520</xdr:colOff>
      <xdr:row>0</xdr:row>
      <xdr:rowOff>111760</xdr:rowOff>
    </xdr:from>
    <xdr:to>
      <xdr:col>64</xdr:col>
      <xdr:colOff>100965</xdr:colOff>
      <xdr:row>6</xdr:row>
      <xdr:rowOff>150495</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486929" y="111760"/>
          <a:ext cx="5771400" cy="1571394"/>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000" b="1" baseline="0">
                <a:latin typeface="ＭＳ Ｐゴシック"/>
                <a:ea typeface="ＭＳ Ｐゴシック"/>
              </a:rPr>
              <a:t>  </a:t>
            </a:r>
            <a:r>
              <a:rPr kumimoji="1" lang="en-US" altLang="ja-JP" sz="1000" b="1">
                <a:latin typeface="ＭＳ Ｐゴシック"/>
                <a:ea typeface="ＭＳ Ｐゴシック"/>
              </a:rPr>
              <a:t>【</a:t>
            </a:r>
            <a:r>
              <a:rPr kumimoji="1" lang="ja-JP" altLang="en-US" sz="1000" b="1">
                <a:latin typeface="ＭＳ Ｐゴシック"/>
                <a:ea typeface="ＭＳ Ｐゴシック"/>
              </a:rPr>
              <a:t>記入上の注意</a:t>
            </a:r>
            <a:r>
              <a:rPr kumimoji="1" lang="en-US" altLang="ja-JP" sz="1000" b="1">
                <a:latin typeface="ＭＳ Ｐゴシック"/>
                <a:ea typeface="ＭＳ Ｐゴシック"/>
              </a:rPr>
              <a:t>】</a:t>
            </a:r>
          </a:p>
          <a:p>
            <a:pPr algn="l"/>
            <a:endParaRPr kumimoji="1" lang="en-US" altLang="ja-JP" sz="400" b="1">
              <a:latin typeface="ＭＳ Ｐゴシック"/>
              <a:ea typeface="ＭＳ Ｐゴシック"/>
            </a:endParaRPr>
          </a:p>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 </a:t>
            </a:r>
            <a:r>
              <a:rPr kumimoji="1" lang="ja-JP" altLang="en-US" sz="1000" b="1">
                <a:latin typeface="ＭＳ Ｐゴシック"/>
                <a:ea typeface="ＭＳ Ｐゴシック"/>
              </a:rPr>
              <a:t>・</a:t>
            </a:r>
            <a:r>
              <a:rPr kumimoji="1" lang="en-US" altLang="ja-JP" sz="1000" b="1">
                <a:latin typeface="ＭＳ Ｐゴシック"/>
                <a:ea typeface="ＭＳ Ｐゴシック"/>
              </a:rPr>
              <a:t> </a:t>
            </a:r>
            <a:r>
              <a:rPr kumimoji="1" lang="ja-JP" altLang="en-US" sz="1000" b="1">
                <a:latin typeface="ＭＳ Ｐゴシック"/>
                <a:ea typeface="ＭＳ Ｐゴシック"/>
              </a:rPr>
              <a:t>記入箇所は　　　　　　　　　のセルだけです。</a:t>
            </a:r>
            <a:endParaRPr kumimoji="1" lang="en-US" altLang="ja-JP" sz="1000" b="1">
              <a:latin typeface="ＭＳ Ｐゴシック"/>
              <a:ea typeface="ＭＳ Ｐゴシック"/>
            </a:endParaRPr>
          </a:p>
          <a:p>
            <a:pPr algn="l"/>
            <a:endParaRPr kumimoji="1" lang="en-US" altLang="ja-JP" sz="400" b="1">
              <a:latin typeface="ＭＳ Ｐゴシック"/>
              <a:ea typeface="ＭＳ Ｐゴシック"/>
            </a:endParaRPr>
          </a:p>
          <a:p>
            <a:pPr algn="l"/>
            <a:r>
              <a:rPr kumimoji="1" lang="ja-JP" altLang="en-US" sz="1000" b="1" u="none">
                <a:latin typeface="ＭＳ Ｐゴシック"/>
                <a:ea typeface="ＭＳ Ｐゴシック"/>
              </a:rPr>
              <a:t>   ・ 　　　　　　　　　のセルは入力が必須です。空欄が残っているとエラーになります。</a:t>
            </a:r>
            <a:endParaRPr kumimoji="1" lang="en-US" altLang="ja-JP" sz="1000" b="1" u="none">
              <a:latin typeface="ＭＳ Ｐゴシック"/>
              <a:ea typeface="ＭＳ Ｐゴシック"/>
            </a:endParaRPr>
          </a:p>
          <a:p>
            <a:pPr algn="l"/>
            <a:endParaRPr kumimoji="1" lang="en-US" altLang="ja-JP" sz="400" b="1" u="none">
              <a:latin typeface="ＭＳ Ｐゴシック"/>
              <a:ea typeface="ＭＳ Ｐゴシック"/>
            </a:endParaRPr>
          </a:p>
          <a:p>
            <a:pPr algn="l"/>
            <a:r>
              <a:rPr kumimoji="1" lang="en-US" altLang="ja-JP" sz="1000" b="1" u="none" baseline="0">
                <a:solidFill>
                  <a:schemeClr val="dk1"/>
                </a:solidFill>
                <a:effectLst/>
                <a:latin typeface="ＭＳ Ｐゴシック"/>
                <a:ea typeface="ＭＳ Ｐゴシック"/>
                <a:cs typeface="+mn-cs"/>
              </a:rPr>
              <a:t>   </a:t>
            </a:r>
            <a:r>
              <a:rPr kumimoji="1" lang="ja-JP" altLang="en-US" sz="1000" b="1" u="none">
                <a:solidFill>
                  <a:schemeClr val="dk1"/>
                </a:solidFill>
                <a:effectLst/>
                <a:latin typeface="ＭＳ Ｐゴシック"/>
                <a:ea typeface="ＭＳ Ｐゴシック"/>
                <a:cs typeface="+mn-cs"/>
              </a:rPr>
              <a:t>・ </a:t>
            </a:r>
            <a:r>
              <a:rPr kumimoji="1" lang="ja-JP" altLang="ja-JP" sz="1000" b="1">
                <a:solidFill>
                  <a:schemeClr val="dk1"/>
                </a:solidFill>
                <a:effectLst/>
                <a:latin typeface="ＭＳ Ｐゴシック"/>
                <a:ea typeface="ＭＳ Ｐゴシック"/>
                <a:cs typeface="+mn-cs"/>
              </a:rPr>
              <a:t>濃いオレンジ色のセルに「</a:t>
            </a:r>
            <a:r>
              <a:rPr kumimoji="1" lang="en-US" altLang="ja-JP" sz="1000" b="1">
                <a:solidFill>
                  <a:schemeClr val="dk1"/>
                </a:solidFill>
                <a:effectLst/>
                <a:latin typeface="ＭＳ Ｐゴシック"/>
                <a:ea typeface="ＭＳ Ｐゴシック"/>
                <a:cs typeface="+mn-cs"/>
              </a:rPr>
              <a:t>×</a:t>
            </a:r>
            <a:r>
              <a:rPr kumimoji="1" lang="ja-JP" altLang="ja-JP" sz="1000" b="1">
                <a:solidFill>
                  <a:schemeClr val="dk1"/>
                </a:solidFill>
                <a:effectLst/>
                <a:latin typeface="ＭＳ Ｐゴシック"/>
                <a:ea typeface="ＭＳ Ｐゴシック"/>
                <a:cs typeface="+mn-cs"/>
              </a:rPr>
              <a:t>」が表示された場合、記入内容が要件を満たして</a:t>
            </a:r>
            <a:r>
              <a:rPr kumimoji="1" lang="ja-JP" altLang="en-US" sz="1000" b="1">
                <a:solidFill>
                  <a:schemeClr val="dk1"/>
                </a:solidFill>
                <a:effectLst/>
                <a:latin typeface="ＭＳ Ｐゴシック"/>
                <a:ea typeface="ＭＳ Ｐゴシック"/>
                <a:cs typeface="+mn-cs"/>
              </a:rPr>
              <a:t>いないか、</a:t>
            </a:r>
            <a:endParaRPr kumimoji="1" lang="en-US" altLang="ja-JP" sz="1000" b="1">
              <a:solidFill>
                <a:schemeClr val="dk1"/>
              </a:solidFill>
              <a:effectLst/>
              <a:latin typeface="ＭＳ Ｐゴシック"/>
              <a:ea typeface="ＭＳ Ｐゴシック"/>
              <a:cs typeface="+mn-cs"/>
            </a:endParaRPr>
          </a:p>
          <a:p>
            <a:pPr algn="l"/>
            <a:r>
              <a:rPr kumimoji="1" lang="ja-JP" altLang="en-US" sz="1000" b="1">
                <a:solidFill>
                  <a:schemeClr val="dk1"/>
                </a:solidFill>
                <a:effectLst/>
                <a:latin typeface="ＭＳ Ｐゴシック"/>
                <a:ea typeface="ＭＳ Ｐゴシック"/>
                <a:cs typeface="+mn-cs"/>
              </a:rPr>
              <a:t>　　未入力の欄があります。</a:t>
            </a:r>
            <a:r>
              <a:rPr kumimoji="1" lang="ja-JP" altLang="ja-JP" sz="1000" b="1">
                <a:solidFill>
                  <a:schemeClr val="dk1"/>
                </a:solidFill>
                <a:effectLst/>
                <a:latin typeface="ＭＳ Ｐゴシック"/>
                <a:ea typeface="ＭＳ Ｐゴシック"/>
                <a:cs typeface="+mn-cs"/>
              </a:rPr>
              <a:t>修正</a:t>
            </a:r>
            <a:r>
              <a:rPr kumimoji="1" lang="ja-JP" altLang="en-US" sz="1000" b="1">
                <a:solidFill>
                  <a:schemeClr val="dk1"/>
                </a:solidFill>
                <a:effectLst/>
                <a:latin typeface="ＭＳ Ｐゴシック"/>
                <a:ea typeface="ＭＳ Ｐゴシック"/>
                <a:cs typeface="+mn-cs"/>
              </a:rPr>
              <a:t>してください。</a:t>
            </a:r>
            <a:endParaRPr kumimoji="1" lang="en-US" altLang="ja-JP" sz="1000" b="1" u="none">
              <a:latin typeface="ＭＳ Ｐゴシック"/>
              <a:ea typeface="ＭＳ Ｐゴシック"/>
            </a:endParaRPr>
          </a:p>
          <a:p>
            <a:pPr algn="l"/>
            <a:endParaRPr kumimoji="1" lang="en-US" altLang="ja-JP" sz="400" b="1" u="none">
              <a:latin typeface="ＭＳ Ｐゴシック"/>
              <a:ea typeface="ＭＳ Ｐゴシック"/>
            </a:endParaRPr>
          </a:p>
          <a:p>
            <a:pPr algn="l"/>
            <a:endParaRPr kumimoji="1" lang="en-US" altLang="ja-JP" sz="300" b="1" u="none">
              <a:latin typeface="ＭＳ Ｐゴシック"/>
              <a:ea typeface="ＭＳ Ｐゴシック"/>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00" b="1">
                <a:latin typeface="MS PGothic"/>
                <a:ea typeface="MS PGothic"/>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00" b="1">
                <a:latin typeface="MS PGothic"/>
                <a:ea typeface="MS PGothic"/>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latin typeface="ＭＳ Ｐゴシック"/>
                <a:ea typeface="ＭＳ Ｐゴシック"/>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000" b="1">
                <a:latin typeface="ＭＳ Ｐゴシック"/>
                <a:ea typeface="ＭＳ Ｐゴシック"/>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100" b="1">
                <a:latin typeface="ＭＳ Ｐゴシック"/>
                <a:ea typeface="ＭＳ Ｐゴシック"/>
              </a:rPr>
              <a:t>×</a:t>
            </a:r>
            <a:endParaRPr kumimoji="1" lang="ja-JP" altLang="en-US" sz="1100" b="1">
              <a:latin typeface="ＭＳ Ｐゴシック"/>
              <a:ea typeface="ＭＳ Ｐゴシック"/>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000" b="1">
                <a:latin typeface="ＭＳ Ｐゴシック"/>
                <a:ea typeface="ＭＳ Ｐゴシック"/>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editAs="oneCell">
        <xdr:from>
          <xdr:col>4</xdr:col>
          <xdr:colOff>133350</xdr:colOff>
          <xdr:row>81</xdr:row>
          <xdr:rowOff>152400</xdr:rowOff>
        </xdr:from>
        <xdr:to>
          <xdr:col>6</xdr:col>
          <xdr:colOff>19050</xdr:colOff>
          <xdr:row>83</xdr:row>
          <xdr:rowOff>28575</xdr:rowOff>
        </xdr:to>
        <xdr:sp macro="" textlink="">
          <xdr:nvSpPr>
            <xdr:cNvPr id="1135" name="チェック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143510</xdr:rowOff>
        </xdr:from>
        <xdr:to>
          <xdr:col>6</xdr:col>
          <xdr:colOff>19050</xdr:colOff>
          <xdr:row>95</xdr:row>
          <xdr:rowOff>28575</xdr:rowOff>
        </xdr:to>
        <xdr:grpSp>
          <xdr:nvGrpSpPr>
            <xdr:cNvPr id="4" name="Group 41">
              <a:extLst>
                <a:ext uri="{FF2B5EF4-FFF2-40B4-BE49-F238E27FC236}">
                  <a16:creationId xmlns:a16="http://schemas.microsoft.com/office/drawing/2014/main" id="{00000000-0008-0000-0000-000004000000}"/>
                </a:ext>
              </a:extLst>
            </xdr:cNvPr>
            <xdr:cNvGrpSpPr/>
          </xdr:nvGrpSpPr>
          <xdr:grpSpPr>
            <a:xfrm>
              <a:off x="895350" y="14309783"/>
              <a:ext cx="145473" cy="2318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9" name="Group 41">
              <a:extLst>
                <a:ext uri="{FF2B5EF4-FFF2-40B4-BE49-F238E27FC236}">
                  <a16:creationId xmlns:a16="http://schemas.microsoft.com/office/drawing/2014/main" id="{00000000-0008-0000-0000-000009000000}"/>
                </a:ext>
              </a:extLst>
            </xdr:cNvPr>
            <xdr:cNvGrpSpPr/>
          </xdr:nvGrpSpPr>
          <xdr:grpSpPr>
            <a:xfrm>
              <a:off x="895350" y="16417636"/>
              <a:ext cx="145473" cy="25977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132080</xdr:rowOff>
        </xdr:to>
        <xdr:grpSp>
          <xdr:nvGrpSpPr>
            <xdr:cNvPr id="12" name="Group 41">
              <a:extLst>
                <a:ext uri="{FF2B5EF4-FFF2-40B4-BE49-F238E27FC236}">
                  <a16:creationId xmlns:a16="http://schemas.microsoft.com/office/drawing/2014/main" id="{00000000-0008-0000-0000-00000C000000}"/>
                </a:ext>
              </a:extLst>
            </xdr:cNvPr>
            <xdr:cNvGrpSpPr/>
          </xdr:nvGrpSpPr>
          <xdr:grpSpPr>
            <a:xfrm>
              <a:off x="895350" y="11404023"/>
              <a:ext cx="145473" cy="4784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0" name="Group 41">
              <a:extLst>
                <a:ext uri="{FF2B5EF4-FFF2-40B4-BE49-F238E27FC236}">
                  <a16:creationId xmlns:a16="http://schemas.microsoft.com/office/drawing/2014/main" id="{00000000-0008-0000-0000-000014000000}"/>
                </a:ext>
              </a:extLst>
            </xdr:cNvPr>
            <xdr:cNvGrpSpPr/>
          </xdr:nvGrpSpPr>
          <xdr:grpSpPr>
            <a:xfrm>
              <a:off x="895350" y="16417636"/>
              <a:ext cx="145473"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132080</xdr:rowOff>
        </xdr:to>
        <xdr:grpSp>
          <xdr:nvGrpSpPr>
            <xdr:cNvPr id="21" name="Group 41">
              <a:extLst>
                <a:ext uri="{FF2B5EF4-FFF2-40B4-BE49-F238E27FC236}">
                  <a16:creationId xmlns:a16="http://schemas.microsoft.com/office/drawing/2014/main" id="{00000000-0008-0000-0000-000015000000}"/>
                </a:ext>
              </a:extLst>
            </xdr:cNvPr>
            <xdr:cNvGrpSpPr/>
          </xdr:nvGrpSpPr>
          <xdr:grpSpPr>
            <a:xfrm>
              <a:off x="895350" y="11404023"/>
              <a:ext cx="145473" cy="4784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95</xdr:row>
          <xdr:rowOff>0</xdr:rowOff>
        </xdr:to>
        <xdr:grpSp>
          <xdr:nvGrpSpPr>
            <xdr:cNvPr id="23" name="Group 41">
              <a:extLst>
                <a:ext uri="{FF2B5EF4-FFF2-40B4-BE49-F238E27FC236}">
                  <a16:creationId xmlns:a16="http://schemas.microsoft.com/office/drawing/2014/main" id="{00000000-0008-0000-0000-000017000000}"/>
                </a:ext>
              </a:extLst>
            </xdr:cNvPr>
            <xdr:cNvGrpSpPr/>
          </xdr:nvGrpSpPr>
          <xdr:grpSpPr>
            <a:xfrm>
              <a:off x="895350" y="16417636"/>
              <a:ext cx="145473"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73</xdr:row>
          <xdr:rowOff>132080</xdr:rowOff>
        </xdr:to>
        <xdr:grpSp>
          <xdr:nvGrpSpPr>
            <xdr:cNvPr id="24" name="Group 41">
              <a:extLst>
                <a:ext uri="{FF2B5EF4-FFF2-40B4-BE49-F238E27FC236}">
                  <a16:creationId xmlns:a16="http://schemas.microsoft.com/office/drawing/2014/main" id="{00000000-0008-0000-0000-000018000000}"/>
                </a:ext>
              </a:extLst>
            </xdr:cNvPr>
            <xdr:cNvGrpSpPr/>
          </xdr:nvGrpSpPr>
          <xdr:grpSpPr>
            <a:xfrm>
              <a:off x="895350" y="11404023"/>
              <a:ext cx="145473" cy="47844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143510</xdr:rowOff>
        </xdr:from>
        <xdr:to>
          <xdr:col>6</xdr:col>
          <xdr:colOff>19050</xdr:colOff>
          <xdr:row>95</xdr:row>
          <xdr:rowOff>28575</xdr:rowOff>
        </xdr:to>
        <xdr:grpSp>
          <xdr:nvGrpSpPr>
            <xdr:cNvPr id="29" name="Group 41">
              <a:extLst>
                <a:ext uri="{FF2B5EF4-FFF2-40B4-BE49-F238E27FC236}">
                  <a16:creationId xmlns:a16="http://schemas.microsoft.com/office/drawing/2014/main" id="{00000000-0008-0000-0000-00001D000000}"/>
                </a:ext>
              </a:extLst>
            </xdr:cNvPr>
            <xdr:cNvGrpSpPr/>
          </xdr:nvGrpSpPr>
          <xdr:grpSpPr>
            <a:xfrm>
              <a:off x="895350" y="14309783"/>
              <a:ext cx="145473" cy="2318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0" name="Group 41">
              <a:extLst>
                <a:ext uri="{FF2B5EF4-FFF2-40B4-BE49-F238E27FC236}">
                  <a16:creationId xmlns:a16="http://schemas.microsoft.com/office/drawing/2014/main" id="{00000000-0008-0000-0000-00001E000000}"/>
                </a:ext>
              </a:extLst>
            </xdr:cNvPr>
            <xdr:cNvGrpSpPr/>
          </xdr:nvGrpSpPr>
          <xdr:grpSpPr>
            <a:xfrm>
              <a:off x="895350" y="16417636"/>
              <a:ext cx="145473" cy="25977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84</xdr:row>
          <xdr:rowOff>143510</xdr:rowOff>
        </xdr:from>
        <xdr:to>
          <xdr:col>6</xdr:col>
          <xdr:colOff>19050</xdr:colOff>
          <xdr:row>95</xdr:row>
          <xdr:rowOff>28575</xdr:rowOff>
        </xdr:to>
        <xdr:grpSp>
          <xdr:nvGrpSpPr>
            <xdr:cNvPr id="31" name="Group 41">
              <a:extLst>
                <a:ext uri="{FF2B5EF4-FFF2-40B4-BE49-F238E27FC236}">
                  <a16:creationId xmlns:a16="http://schemas.microsoft.com/office/drawing/2014/main" id="{00000000-0008-0000-0000-00001F000000}"/>
                </a:ext>
              </a:extLst>
            </xdr:cNvPr>
            <xdr:cNvGrpSpPr/>
          </xdr:nvGrpSpPr>
          <xdr:grpSpPr>
            <a:xfrm>
              <a:off x="895350" y="14309783"/>
              <a:ext cx="145473" cy="231826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94</xdr:row>
          <xdr:rowOff>0</xdr:rowOff>
        </xdr:from>
        <xdr:to>
          <xdr:col>6</xdr:col>
          <xdr:colOff>19050</xdr:colOff>
          <xdr:row>96</xdr:row>
          <xdr:rowOff>0</xdr:rowOff>
        </xdr:to>
        <xdr:grpSp>
          <xdr:nvGrpSpPr>
            <xdr:cNvPr id="32" name="Group 41">
              <a:extLst>
                <a:ext uri="{FF2B5EF4-FFF2-40B4-BE49-F238E27FC236}">
                  <a16:creationId xmlns:a16="http://schemas.microsoft.com/office/drawing/2014/main" id="{00000000-0008-0000-0000-000020000000}"/>
                </a:ext>
              </a:extLst>
            </xdr:cNvPr>
            <xdr:cNvGrpSpPr/>
          </xdr:nvGrpSpPr>
          <xdr:grpSpPr>
            <a:xfrm>
              <a:off x="895350" y="16417636"/>
              <a:ext cx="145473" cy="259773"/>
              <a:chOff x="9239" y="107537"/>
              <a:chExt cx="2190" cy="12573"/>
            </a:xfrm>
          </xdr:grpSpPr>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27305</xdr:colOff>
      <xdr:row>13</xdr:row>
      <xdr:rowOff>83820</xdr:rowOff>
    </xdr:from>
    <xdr:to>
      <xdr:col>21</xdr:col>
      <xdr:colOff>109220</xdr:colOff>
      <xdr:row>18</xdr:row>
      <xdr:rowOff>26035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465830" y="2912745"/>
          <a:ext cx="81915" cy="38354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142240</xdr:rowOff>
        </xdr:from>
        <xdr:to>
          <xdr:col>6</xdr:col>
          <xdr:colOff>19050</xdr:colOff>
          <xdr:row>89</xdr:row>
          <xdr:rowOff>27940</xdr:rowOff>
        </xdr:to>
        <xdr:grpSp>
          <xdr:nvGrpSpPr>
            <xdr:cNvPr id="3" name="Group 41">
              <a:extLst>
                <a:ext uri="{FF2B5EF4-FFF2-40B4-BE49-F238E27FC236}">
                  <a16:creationId xmlns:a16="http://schemas.microsoft.com/office/drawing/2014/main" id="{00000000-0008-0000-0100-000003000000}"/>
                </a:ext>
              </a:extLst>
            </xdr:cNvPr>
            <xdr:cNvGrpSpPr/>
          </xdr:nvGrpSpPr>
          <xdr:grpSpPr>
            <a:xfrm>
              <a:off x="895350" y="1424789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xdr:nvGrpSpPr>
          <xdr:grpSpPr>
            <a:xfrm>
              <a:off x="895350" y="16486909"/>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142240</xdr:rowOff>
        </xdr:from>
        <xdr:to>
          <xdr:col>6</xdr:col>
          <xdr:colOff>19050</xdr:colOff>
          <xdr:row>89</xdr:row>
          <xdr:rowOff>27940</xdr:rowOff>
        </xdr:to>
        <xdr:grpSp>
          <xdr:nvGrpSpPr>
            <xdr:cNvPr id="5" name="Group 41">
              <a:extLst>
                <a:ext uri="{FF2B5EF4-FFF2-40B4-BE49-F238E27FC236}">
                  <a16:creationId xmlns:a16="http://schemas.microsoft.com/office/drawing/2014/main" id="{00000000-0008-0000-0100-000005000000}"/>
                </a:ext>
              </a:extLst>
            </xdr:cNvPr>
            <xdr:cNvGrpSpPr/>
          </xdr:nvGrpSpPr>
          <xdr:grpSpPr>
            <a:xfrm>
              <a:off x="895350" y="1424789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xdr:nvGrpSpPr>
          <xdr:grpSpPr>
            <a:xfrm>
              <a:off x="895350" y="16486909"/>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142240</xdr:rowOff>
        </xdr:from>
        <xdr:to>
          <xdr:col>6</xdr:col>
          <xdr:colOff>19050</xdr:colOff>
          <xdr:row>89</xdr:row>
          <xdr:rowOff>27940</xdr:rowOff>
        </xdr:to>
        <xdr:grpSp>
          <xdr:nvGrpSpPr>
            <xdr:cNvPr id="7" name="Group 41">
              <a:extLst>
                <a:ext uri="{FF2B5EF4-FFF2-40B4-BE49-F238E27FC236}">
                  <a16:creationId xmlns:a16="http://schemas.microsoft.com/office/drawing/2014/main" id="{00000000-0008-0000-0100-000007000000}"/>
                </a:ext>
              </a:extLst>
            </xdr:cNvPr>
            <xdr:cNvGrpSpPr/>
          </xdr:nvGrpSpPr>
          <xdr:grpSpPr>
            <a:xfrm>
              <a:off x="895350" y="1424789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xdr:nvGrpSpPr>
          <xdr:grpSpPr>
            <a:xfrm>
              <a:off x="895350" y="16486909"/>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63</xdr:row>
          <xdr:rowOff>142875</xdr:rowOff>
        </xdr:from>
        <xdr:to>
          <xdr:col>6</xdr:col>
          <xdr:colOff>19050</xdr:colOff>
          <xdr:row>65</xdr:row>
          <xdr:rowOff>19050</xdr:rowOff>
        </xdr:to>
        <xdr:sp macro="" textlink="">
          <xdr:nvSpPr>
            <xdr:cNvPr id="7195" name="チェック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6" name="チェック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19050</xdr:rowOff>
        </xdr:from>
        <xdr:to>
          <xdr:col>6</xdr:col>
          <xdr:colOff>19050</xdr:colOff>
          <xdr:row>66</xdr:row>
          <xdr:rowOff>228600</xdr:rowOff>
        </xdr:to>
        <xdr:sp macro="" textlink="">
          <xdr:nvSpPr>
            <xdr:cNvPr id="7197" name="チェック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66</xdr:row>
          <xdr:rowOff>247650</xdr:rowOff>
        </xdr:from>
        <xdr:to>
          <xdr:col>6</xdr:col>
          <xdr:colOff>19050</xdr:colOff>
          <xdr:row>68</xdr:row>
          <xdr:rowOff>19050</xdr:rowOff>
        </xdr:to>
        <xdr:sp macro="" textlink="">
          <xdr:nvSpPr>
            <xdr:cNvPr id="7198" name="チェック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95250</xdr:rowOff>
        </xdr:from>
        <xdr:to>
          <xdr:col>6</xdr:col>
          <xdr:colOff>19050</xdr:colOff>
          <xdr:row>68</xdr:row>
          <xdr:rowOff>304800</xdr:rowOff>
        </xdr:to>
        <xdr:sp macro="" textlink="">
          <xdr:nvSpPr>
            <xdr:cNvPr id="7199" name="チェック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68</xdr:row>
          <xdr:rowOff>381000</xdr:rowOff>
        </xdr:from>
        <xdr:to>
          <xdr:col>6</xdr:col>
          <xdr:colOff>19050</xdr:colOff>
          <xdr:row>70</xdr:row>
          <xdr:rowOff>19050</xdr:rowOff>
        </xdr:to>
        <xdr:sp macro="" textlink="">
          <xdr:nvSpPr>
            <xdr:cNvPr id="7200" name="チェック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142875</xdr:rowOff>
        </xdr:from>
        <xdr:to>
          <xdr:col>6</xdr:col>
          <xdr:colOff>19050</xdr:colOff>
          <xdr:row>71</xdr:row>
          <xdr:rowOff>19050</xdr:rowOff>
        </xdr:to>
        <xdr:sp macro="" textlink="">
          <xdr:nvSpPr>
            <xdr:cNvPr id="7201" name="チェック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152400</xdr:rowOff>
        </xdr:from>
        <xdr:to>
          <xdr:col>6</xdr:col>
          <xdr:colOff>19050</xdr:colOff>
          <xdr:row>72</xdr:row>
          <xdr:rowOff>19050</xdr:rowOff>
        </xdr:to>
        <xdr:sp macro="" textlink="">
          <xdr:nvSpPr>
            <xdr:cNvPr id="7202" name="チェック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28575</xdr:rowOff>
        </xdr:to>
        <xdr:sp macro="" textlink="">
          <xdr:nvSpPr>
            <xdr:cNvPr id="7203" name="チェック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66675</xdr:rowOff>
        </xdr:from>
        <xdr:to>
          <xdr:col>6</xdr:col>
          <xdr:colOff>19050</xdr:colOff>
          <xdr:row>73</xdr:row>
          <xdr:rowOff>276225</xdr:rowOff>
        </xdr:to>
        <xdr:sp macro="" textlink="">
          <xdr:nvSpPr>
            <xdr:cNvPr id="7204" name="チェック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73</xdr:row>
          <xdr:rowOff>314325</xdr:rowOff>
        </xdr:from>
        <xdr:to>
          <xdr:col>6</xdr:col>
          <xdr:colOff>19050</xdr:colOff>
          <xdr:row>75</xdr:row>
          <xdr:rowOff>28575</xdr:rowOff>
        </xdr:to>
        <xdr:sp macro="" textlink="">
          <xdr:nvSpPr>
            <xdr:cNvPr id="7205" name="チェック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152400</xdr:rowOff>
        </xdr:from>
        <xdr:to>
          <xdr:col>6</xdr:col>
          <xdr:colOff>19050</xdr:colOff>
          <xdr:row>76</xdr:row>
          <xdr:rowOff>28575</xdr:rowOff>
        </xdr:to>
        <xdr:sp macro="" textlink="">
          <xdr:nvSpPr>
            <xdr:cNvPr id="7206" name="チェック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チェック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チェック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チェック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チェック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チェック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チェック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チェック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チェック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チェック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チェック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チェック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チェック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142240</xdr:rowOff>
        </xdr:from>
        <xdr:to>
          <xdr:col>6</xdr:col>
          <xdr:colOff>19050</xdr:colOff>
          <xdr:row>89</xdr:row>
          <xdr:rowOff>27940</xdr:rowOff>
        </xdr:to>
        <xdr:grpSp>
          <xdr:nvGrpSpPr>
            <xdr:cNvPr id="9" name="Group 41">
              <a:extLst>
                <a:ext uri="{FF2B5EF4-FFF2-40B4-BE49-F238E27FC236}">
                  <a16:creationId xmlns:a16="http://schemas.microsoft.com/office/drawing/2014/main" id="{00000000-0008-0000-0100-000009000000}"/>
                </a:ext>
              </a:extLst>
            </xdr:cNvPr>
            <xdr:cNvGrpSpPr/>
          </xdr:nvGrpSpPr>
          <xdr:grpSpPr>
            <a:xfrm>
              <a:off x="895350" y="1424789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xdr:nvGrpSpPr>
          <xdr:grpSpPr>
            <a:xfrm>
              <a:off x="895350" y="16486909"/>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142240</xdr:rowOff>
        </xdr:from>
        <xdr:to>
          <xdr:col>6</xdr:col>
          <xdr:colOff>19050</xdr:colOff>
          <xdr:row>89</xdr:row>
          <xdr:rowOff>27940</xdr:rowOff>
        </xdr:to>
        <xdr:grpSp>
          <xdr:nvGrpSpPr>
            <xdr:cNvPr id="11" name="Group 41">
              <a:extLst>
                <a:ext uri="{FF2B5EF4-FFF2-40B4-BE49-F238E27FC236}">
                  <a16:creationId xmlns:a16="http://schemas.microsoft.com/office/drawing/2014/main" id="{00000000-0008-0000-0100-00000B000000}"/>
                </a:ext>
              </a:extLst>
            </xdr:cNvPr>
            <xdr:cNvGrpSpPr/>
          </xdr:nvGrpSpPr>
          <xdr:grpSpPr>
            <a:xfrm>
              <a:off x="895350" y="1424789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xdr:nvGrpSpPr>
          <xdr:grpSpPr>
            <a:xfrm>
              <a:off x="895350" y="16486909"/>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142240</xdr:rowOff>
        </xdr:from>
        <xdr:to>
          <xdr:col>6</xdr:col>
          <xdr:colOff>19050</xdr:colOff>
          <xdr:row>89</xdr:row>
          <xdr:rowOff>27940</xdr:rowOff>
        </xdr:to>
        <xdr:grpSp>
          <xdr:nvGrpSpPr>
            <xdr:cNvPr id="13" name="Group 41">
              <a:extLst>
                <a:ext uri="{FF2B5EF4-FFF2-40B4-BE49-F238E27FC236}">
                  <a16:creationId xmlns:a16="http://schemas.microsoft.com/office/drawing/2014/main" id="{00000000-0008-0000-0100-00000D000000}"/>
                </a:ext>
              </a:extLst>
            </xdr:cNvPr>
            <xdr:cNvGrpSpPr/>
          </xdr:nvGrpSpPr>
          <xdr:grpSpPr>
            <a:xfrm>
              <a:off x="895350" y="1424789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xdr:nvGrpSpPr>
          <xdr:grpSpPr>
            <a:xfrm>
              <a:off x="895350" y="16486909"/>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142240</xdr:rowOff>
        </xdr:from>
        <xdr:to>
          <xdr:col>6</xdr:col>
          <xdr:colOff>19050</xdr:colOff>
          <xdr:row>89</xdr:row>
          <xdr:rowOff>27940</xdr:rowOff>
        </xdr:to>
        <xdr:grpSp>
          <xdr:nvGrpSpPr>
            <xdr:cNvPr id="15" name="Group 41">
              <a:extLst>
                <a:ext uri="{FF2B5EF4-FFF2-40B4-BE49-F238E27FC236}">
                  <a16:creationId xmlns:a16="http://schemas.microsoft.com/office/drawing/2014/main" id="{00000000-0008-0000-0100-00000F000000}"/>
                </a:ext>
              </a:extLst>
            </xdr:cNvPr>
            <xdr:cNvGrpSpPr/>
          </xdr:nvGrpSpPr>
          <xdr:grpSpPr>
            <a:xfrm>
              <a:off x="895350" y="1424789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xdr:nvGrpSpPr>
          <xdr:grpSpPr>
            <a:xfrm>
              <a:off x="895350" y="16486909"/>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123825</xdr:rowOff>
        </xdr:from>
        <xdr:to>
          <xdr:col>4</xdr:col>
          <xdr:colOff>95250</xdr:colOff>
          <xdr:row>35</xdr:row>
          <xdr:rowOff>3464</xdr:rowOff>
        </xdr:to>
        <xdr:sp macro="" textlink="">
          <xdr:nvSpPr>
            <xdr:cNvPr id="7268" name="チェック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35</xdr:row>
          <xdr:rowOff>123825</xdr:rowOff>
        </xdr:from>
        <xdr:to>
          <xdr:col>4</xdr:col>
          <xdr:colOff>95250</xdr:colOff>
          <xdr:row>38</xdr:row>
          <xdr:rowOff>3464</xdr:rowOff>
        </xdr:to>
        <xdr:sp macro="" textlink="">
          <xdr:nvSpPr>
            <xdr:cNvPr id="7269" name="チェック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40</xdr:row>
          <xdr:rowOff>123825</xdr:rowOff>
        </xdr:from>
        <xdr:to>
          <xdr:col>4</xdr:col>
          <xdr:colOff>95250</xdr:colOff>
          <xdr:row>43</xdr:row>
          <xdr:rowOff>19050</xdr:rowOff>
        </xdr:to>
        <xdr:sp macro="" textlink="">
          <xdr:nvSpPr>
            <xdr:cNvPr id="7270" name="チェック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43</xdr:row>
          <xdr:rowOff>123825</xdr:rowOff>
        </xdr:from>
        <xdr:to>
          <xdr:col>4</xdr:col>
          <xdr:colOff>95250</xdr:colOff>
          <xdr:row>45</xdr:row>
          <xdr:rowOff>38100</xdr:rowOff>
        </xdr:to>
        <xdr:sp macro="" textlink="">
          <xdr:nvSpPr>
            <xdr:cNvPr id="7271" name="チェック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172720</xdr:colOff>
      <xdr:row>0</xdr:row>
      <xdr:rowOff>126365</xdr:rowOff>
    </xdr:from>
    <xdr:to>
      <xdr:col>72</xdr:col>
      <xdr:colOff>66040</xdr:colOff>
      <xdr:row>7</xdr:row>
      <xdr:rowOff>149225</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415925" y="126365"/>
          <a:ext cx="5772842" cy="1581496"/>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ja-JP" altLang="en-US" sz="1000" b="1" baseline="0">
                <a:latin typeface="ＭＳ Ｐゴシック"/>
                <a:ea typeface="ＭＳ Ｐゴシック"/>
              </a:rPr>
              <a:t>　</a:t>
            </a:r>
            <a:r>
              <a:rPr kumimoji="1" lang="en-US" altLang="ja-JP" sz="1000" b="1">
                <a:latin typeface="ＭＳ Ｐゴシック"/>
                <a:ea typeface="ＭＳ Ｐゴシック"/>
              </a:rPr>
              <a:t>【</a:t>
            </a:r>
            <a:r>
              <a:rPr kumimoji="1" lang="ja-JP" altLang="en-US" sz="1000" b="1">
                <a:latin typeface="ＭＳ Ｐゴシック"/>
                <a:ea typeface="ＭＳ Ｐゴシック"/>
              </a:rPr>
              <a:t>記入上の注意</a:t>
            </a:r>
            <a:r>
              <a:rPr kumimoji="1" lang="en-US" altLang="ja-JP" sz="1000" b="1">
                <a:latin typeface="ＭＳ Ｐゴシック"/>
                <a:ea typeface="ＭＳ Ｐゴシック"/>
              </a:rPr>
              <a:t>】</a:t>
            </a:r>
          </a:p>
          <a:p>
            <a:pPr algn="l"/>
            <a:endParaRPr kumimoji="1" lang="en-US" altLang="ja-JP" sz="400" b="1">
              <a:latin typeface="ＭＳ Ｐゴシック"/>
              <a:ea typeface="ＭＳ Ｐゴシック"/>
            </a:endParaRPr>
          </a:p>
          <a:p>
            <a:pPr algn="l"/>
            <a:r>
              <a:rPr kumimoji="1" lang="ja-JP" altLang="en-US" sz="1000" b="1">
                <a:latin typeface="ＭＳ Ｐゴシック"/>
                <a:ea typeface="ＭＳ Ｐゴシック"/>
              </a:rPr>
              <a:t>　</a:t>
            </a:r>
            <a:r>
              <a:rPr kumimoji="1" lang="en-US" altLang="ja-JP" sz="1000" b="1">
                <a:latin typeface="ＭＳ Ｐゴシック"/>
                <a:ea typeface="ＭＳ Ｐゴシック"/>
              </a:rPr>
              <a:t> </a:t>
            </a:r>
            <a:r>
              <a:rPr kumimoji="1" lang="ja-JP" altLang="en-US" sz="1000" b="1">
                <a:latin typeface="ＭＳ Ｐゴシック"/>
                <a:ea typeface="ＭＳ Ｐゴシック"/>
              </a:rPr>
              <a:t>・</a:t>
            </a:r>
            <a:r>
              <a:rPr kumimoji="1" lang="en-US" altLang="ja-JP" sz="1000" b="1">
                <a:latin typeface="ＭＳ Ｐゴシック"/>
                <a:ea typeface="ＭＳ Ｐゴシック"/>
              </a:rPr>
              <a:t> </a:t>
            </a:r>
            <a:r>
              <a:rPr kumimoji="1" lang="ja-JP" altLang="en-US" sz="1000" b="1">
                <a:latin typeface="ＭＳ Ｐゴシック"/>
                <a:ea typeface="ＭＳ Ｐゴシック"/>
              </a:rPr>
              <a:t>記入箇所は　　　　　　　　　のセルだけです。</a:t>
            </a:r>
            <a:endParaRPr kumimoji="1" lang="en-US" altLang="ja-JP" sz="1000" b="1">
              <a:latin typeface="ＭＳ Ｐゴシック"/>
              <a:ea typeface="ＭＳ Ｐゴシック"/>
            </a:endParaRPr>
          </a:p>
          <a:p>
            <a:pPr algn="l"/>
            <a:endParaRPr kumimoji="1" lang="en-US" altLang="ja-JP" sz="400" b="1">
              <a:latin typeface="ＭＳ Ｐゴシック"/>
              <a:ea typeface="ＭＳ Ｐゴシック"/>
            </a:endParaRPr>
          </a:p>
          <a:p>
            <a:pPr algn="l"/>
            <a:r>
              <a:rPr kumimoji="1" lang="ja-JP" altLang="en-US" sz="1000" b="1" u="none">
                <a:latin typeface="ＭＳ Ｐゴシック"/>
                <a:ea typeface="ＭＳ Ｐゴシック"/>
              </a:rPr>
              <a:t>   ・ 　　　　　　　　　のセルは入力が必須です。空欄が残っているとエラーになります。</a:t>
            </a:r>
            <a:endParaRPr kumimoji="1" lang="en-US" altLang="ja-JP" sz="1000" b="1" u="none">
              <a:latin typeface="ＭＳ Ｐゴシック"/>
              <a:ea typeface="ＭＳ Ｐゴシック"/>
            </a:endParaRPr>
          </a:p>
          <a:p>
            <a:pPr algn="l"/>
            <a:endParaRPr kumimoji="1" lang="en-US" altLang="ja-JP" sz="400" b="1" u="none">
              <a:latin typeface="ＭＳ Ｐゴシック"/>
              <a:ea typeface="ＭＳ Ｐゴシック"/>
            </a:endParaRPr>
          </a:p>
          <a:p>
            <a:pPr algn="l"/>
            <a:r>
              <a:rPr kumimoji="1" lang="en-US" altLang="ja-JP" sz="1000" b="1" u="none" baseline="0">
                <a:solidFill>
                  <a:schemeClr val="dk1"/>
                </a:solidFill>
                <a:effectLst/>
                <a:latin typeface="ＭＳ Ｐゴシック"/>
                <a:ea typeface="ＭＳ Ｐゴシック"/>
                <a:cs typeface="+mn-cs"/>
              </a:rPr>
              <a:t>   </a:t>
            </a:r>
            <a:r>
              <a:rPr kumimoji="1" lang="ja-JP" altLang="en-US" sz="1000" b="1" u="none">
                <a:solidFill>
                  <a:schemeClr val="dk1"/>
                </a:solidFill>
                <a:effectLst/>
                <a:latin typeface="ＭＳ Ｐゴシック"/>
                <a:ea typeface="ＭＳ Ｐゴシック"/>
                <a:cs typeface="+mn-cs"/>
              </a:rPr>
              <a:t>・ </a:t>
            </a:r>
            <a:r>
              <a:rPr kumimoji="1" lang="ja-JP" altLang="ja-JP" sz="1000" b="1">
                <a:solidFill>
                  <a:schemeClr val="dk1"/>
                </a:solidFill>
                <a:effectLst/>
                <a:latin typeface="ＭＳ Ｐゴシック"/>
                <a:ea typeface="ＭＳ Ｐゴシック"/>
                <a:cs typeface="+mn-cs"/>
              </a:rPr>
              <a:t>濃いオレンジ色のセルに「</a:t>
            </a:r>
            <a:r>
              <a:rPr kumimoji="1" lang="en-US" altLang="ja-JP" sz="1000" b="1">
                <a:solidFill>
                  <a:schemeClr val="dk1"/>
                </a:solidFill>
                <a:effectLst/>
                <a:latin typeface="ＭＳ Ｐゴシック"/>
                <a:ea typeface="ＭＳ Ｐゴシック"/>
                <a:cs typeface="+mn-cs"/>
              </a:rPr>
              <a:t>×</a:t>
            </a:r>
            <a:r>
              <a:rPr kumimoji="1" lang="ja-JP" altLang="ja-JP" sz="1000" b="1">
                <a:solidFill>
                  <a:schemeClr val="dk1"/>
                </a:solidFill>
                <a:effectLst/>
                <a:latin typeface="ＭＳ Ｐゴシック"/>
                <a:ea typeface="ＭＳ Ｐゴシック"/>
                <a:cs typeface="+mn-cs"/>
              </a:rPr>
              <a:t>」が表示された場合、記入内容が要件を満たして</a:t>
            </a:r>
            <a:r>
              <a:rPr kumimoji="1" lang="ja-JP" altLang="en-US" sz="1000" b="1">
                <a:solidFill>
                  <a:schemeClr val="dk1"/>
                </a:solidFill>
                <a:effectLst/>
                <a:latin typeface="ＭＳ Ｐゴシック"/>
                <a:ea typeface="ＭＳ Ｐゴシック"/>
                <a:cs typeface="+mn-cs"/>
              </a:rPr>
              <a:t>いないか、</a:t>
            </a:r>
            <a:endParaRPr kumimoji="1" lang="en-US" altLang="ja-JP" sz="1000" b="1">
              <a:solidFill>
                <a:schemeClr val="dk1"/>
              </a:solidFill>
              <a:effectLst/>
              <a:latin typeface="ＭＳ Ｐゴシック"/>
              <a:ea typeface="ＭＳ Ｐゴシック"/>
              <a:cs typeface="+mn-cs"/>
            </a:endParaRPr>
          </a:p>
          <a:p>
            <a:pPr algn="l"/>
            <a:r>
              <a:rPr kumimoji="1" lang="ja-JP" altLang="en-US" sz="1000" b="1">
                <a:solidFill>
                  <a:schemeClr val="dk1"/>
                </a:solidFill>
                <a:effectLst/>
                <a:latin typeface="ＭＳ Ｐゴシック"/>
                <a:ea typeface="ＭＳ Ｐゴシック"/>
                <a:cs typeface="+mn-cs"/>
              </a:rPr>
              <a:t>　　未入力の欄があります。</a:t>
            </a:r>
            <a:r>
              <a:rPr kumimoji="1" lang="ja-JP" altLang="ja-JP" sz="1000" b="1">
                <a:solidFill>
                  <a:schemeClr val="dk1"/>
                </a:solidFill>
                <a:effectLst/>
                <a:latin typeface="ＭＳ Ｐゴシック"/>
                <a:ea typeface="ＭＳ Ｐゴシック"/>
                <a:cs typeface="+mn-cs"/>
              </a:rPr>
              <a:t>修正</a:t>
            </a:r>
            <a:r>
              <a:rPr kumimoji="1" lang="ja-JP" altLang="en-US" sz="1000" b="1">
                <a:solidFill>
                  <a:schemeClr val="dk1"/>
                </a:solidFill>
                <a:effectLst/>
                <a:latin typeface="ＭＳ Ｐゴシック"/>
                <a:ea typeface="ＭＳ Ｐゴシック"/>
                <a:cs typeface="+mn-cs"/>
              </a:rPr>
              <a:t>してください。</a:t>
            </a:r>
            <a:endParaRPr kumimoji="1" lang="en-US" altLang="ja-JP" sz="1000" b="1" u="none">
              <a:latin typeface="ＭＳ Ｐゴシック"/>
              <a:ea typeface="ＭＳ Ｐゴシック"/>
            </a:endParaRPr>
          </a:p>
          <a:p>
            <a:pPr algn="l"/>
            <a:endParaRPr kumimoji="1" lang="en-US" altLang="ja-JP" sz="400" b="1" u="none">
              <a:latin typeface="ＭＳ Ｐゴシック"/>
              <a:ea typeface="ＭＳ Ｐゴシック"/>
            </a:endParaRPr>
          </a:p>
          <a:p>
            <a:pPr algn="l"/>
            <a:endParaRPr kumimoji="1" lang="en-US" altLang="ja-JP" sz="300" b="1" u="none">
              <a:latin typeface="ＭＳ Ｐゴシック"/>
              <a:ea typeface="ＭＳ Ｐゴシック"/>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00" b="1">
                <a:latin typeface="MS PGothic"/>
                <a:ea typeface="MS PGothic"/>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00" b="1">
                <a:latin typeface="MS PGothic"/>
                <a:ea typeface="MS PGothic"/>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latin typeface="ＭＳ Ｐゴシック"/>
                <a:ea typeface="ＭＳ Ｐゴシック"/>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000" b="1">
                <a:latin typeface="ＭＳ Ｐゴシック"/>
                <a:ea typeface="ＭＳ Ｐゴシック"/>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100" b="1">
                <a:latin typeface="ＭＳ Ｐゴシック"/>
                <a:ea typeface="ＭＳ Ｐゴシック"/>
              </a:rPr>
              <a:t>×</a:t>
            </a:r>
            <a:endParaRPr kumimoji="1" lang="ja-JP" altLang="en-US" sz="1100" b="1">
              <a:latin typeface="ＭＳ Ｐゴシック"/>
              <a:ea typeface="ＭＳ Ｐゴシック"/>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000" b="1">
                <a:latin typeface="ＭＳ Ｐゴシック"/>
                <a:ea typeface="ＭＳ Ｐゴシック"/>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xdr:from>
          <xdr:col>5</xdr:col>
          <xdr:colOff>38100</xdr:colOff>
          <xdr:row>78</xdr:row>
          <xdr:rowOff>142240</xdr:rowOff>
        </xdr:from>
        <xdr:to>
          <xdr:col>6</xdr:col>
          <xdr:colOff>19050</xdr:colOff>
          <xdr:row>89</xdr:row>
          <xdr:rowOff>27940</xdr:rowOff>
        </xdr:to>
        <xdr:grpSp>
          <xdr:nvGrpSpPr>
            <xdr:cNvPr id="24" name="Group 41">
              <a:extLst>
                <a:ext uri="{FF2B5EF4-FFF2-40B4-BE49-F238E27FC236}">
                  <a16:creationId xmlns:a16="http://schemas.microsoft.com/office/drawing/2014/main" id="{00000000-0008-0000-0100-000018000000}"/>
                </a:ext>
              </a:extLst>
            </xdr:cNvPr>
            <xdr:cNvGrpSpPr/>
          </xdr:nvGrpSpPr>
          <xdr:grpSpPr>
            <a:xfrm>
              <a:off x="895350" y="1424789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26" name="Group 41">
              <a:extLst>
                <a:ext uri="{FF2B5EF4-FFF2-40B4-BE49-F238E27FC236}">
                  <a16:creationId xmlns:a16="http://schemas.microsoft.com/office/drawing/2014/main" id="{00000000-0008-0000-0100-00001A000000}"/>
                </a:ext>
              </a:extLst>
            </xdr:cNvPr>
            <xdr:cNvGrpSpPr/>
          </xdr:nvGrpSpPr>
          <xdr:grpSpPr>
            <a:xfrm>
              <a:off x="895350" y="16486909"/>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132080</xdr:rowOff>
        </xdr:to>
        <xdr:grpSp>
          <xdr:nvGrpSpPr>
            <xdr:cNvPr id="27" name="Group 41">
              <a:extLst>
                <a:ext uri="{FF2B5EF4-FFF2-40B4-BE49-F238E27FC236}">
                  <a16:creationId xmlns:a16="http://schemas.microsoft.com/office/drawing/2014/main" id="{00000000-0008-0000-0100-00001B000000}"/>
                </a:ext>
              </a:extLst>
            </xdr:cNvPr>
            <xdr:cNvGrpSpPr/>
          </xdr:nvGrpSpPr>
          <xdr:grpSpPr>
            <a:xfrm>
              <a:off x="895350" y="11204864"/>
              <a:ext cx="145473" cy="57369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28" name="Group 41">
              <a:extLst>
                <a:ext uri="{FF2B5EF4-FFF2-40B4-BE49-F238E27FC236}">
                  <a16:creationId xmlns:a16="http://schemas.microsoft.com/office/drawing/2014/main" id="{00000000-0008-0000-0100-00001C000000}"/>
                </a:ext>
              </a:extLst>
            </xdr:cNvPr>
            <xdr:cNvGrpSpPr/>
          </xdr:nvGrpSpPr>
          <xdr:grpSpPr>
            <a:xfrm>
              <a:off x="895350" y="16486909"/>
              <a:ext cx="145473"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132080</xdr:rowOff>
        </xdr:to>
        <xdr:grpSp>
          <xdr:nvGrpSpPr>
            <xdr:cNvPr id="29" name="Group 41">
              <a:extLst>
                <a:ext uri="{FF2B5EF4-FFF2-40B4-BE49-F238E27FC236}">
                  <a16:creationId xmlns:a16="http://schemas.microsoft.com/office/drawing/2014/main" id="{00000000-0008-0000-0100-00001D000000}"/>
                </a:ext>
              </a:extLst>
            </xdr:cNvPr>
            <xdr:cNvGrpSpPr/>
          </xdr:nvGrpSpPr>
          <xdr:grpSpPr>
            <a:xfrm>
              <a:off x="895350" y="11204864"/>
              <a:ext cx="145473" cy="57369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89</xdr:row>
          <xdr:rowOff>0</xdr:rowOff>
        </xdr:to>
        <xdr:grpSp>
          <xdr:nvGrpSpPr>
            <xdr:cNvPr id="30" name="Group 41">
              <a:extLst>
                <a:ext uri="{FF2B5EF4-FFF2-40B4-BE49-F238E27FC236}">
                  <a16:creationId xmlns:a16="http://schemas.microsoft.com/office/drawing/2014/main" id="{00000000-0008-0000-0100-00001E000000}"/>
                </a:ext>
              </a:extLst>
            </xdr:cNvPr>
            <xdr:cNvGrpSpPr/>
          </xdr:nvGrpSpPr>
          <xdr:grpSpPr>
            <a:xfrm>
              <a:off x="895350" y="16486909"/>
              <a:ext cx="145473" cy="18184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65</xdr:row>
          <xdr:rowOff>0</xdr:rowOff>
        </xdr:from>
        <xdr:to>
          <xdr:col>6</xdr:col>
          <xdr:colOff>19050</xdr:colOff>
          <xdr:row>67</xdr:row>
          <xdr:rowOff>132080</xdr:rowOff>
        </xdr:to>
        <xdr:grpSp>
          <xdr:nvGrpSpPr>
            <xdr:cNvPr id="31" name="Group 41">
              <a:extLst>
                <a:ext uri="{FF2B5EF4-FFF2-40B4-BE49-F238E27FC236}">
                  <a16:creationId xmlns:a16="http://schemas.microsoft.com/office/drawing/2014/main" id="{00000000-0008-0000-0100-00001F000000}"/>
                </a:ext>
              </a:extLst>
            </xdr:cNvPr>
            <xdr:cNvGrpSpPr/>
          </xdr:nvGrpSpPr>
          <xdr:grpSpPr>
            <a:xfrm>
              <a:off x="895350" y="11204864"/>
              <a:ext cx="145473" cy="57369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142240</xdr:rowOff>
        </xdr:from>
        <xdr:to>
          <xdr:col>6</xdr:col>
          <xdr:colOff>19050</xdr:colOff>
          <xdr:row>89</xdr:row>
          <xdr:rowOff>27940</xdr:rowOff>
        </xdr:to>
        <xdr:grpSp>
          <xdr:nvGrpSpPr>
            <xdr:cNvPr id="32" name="Group 41">
              <a:extLst>
                <a:ext uri="{FF2B5EF4-FFF2-40B4-BE49-F238E27FC236}">
                  <a16:creationId xmlns:a16="http://schemas.microsoft.com/office/drawing/2014/main" id="{00000000-0008-0000-0100-000020000000}"/>
                </a:ext>
              </a:extLst>
            </xdr:cNvPr>
            <xdr:cNvGrpSpPr/>
          </xdr:nvGrpSpPr>
          <xdr:grpSpPr>
            <a:xfrm>
              <a:off x="895350" y="1424789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3" name="Group 41">
              <a:extLst>
                <a:ext uri="{FF2B5EF4-FFF2-40B4-BE49-F238E27FC236}">
                  <a16:creationId xmlns:a16="http://schemas.microsoft.com/office/drawing/2014/main" id="{00000000-0008-0000-0100-000021000000}"/>
                </a:ext>
              </a:extLst>
            </xdr:cNvPr>
            <xdr:cNvGrpSpPr/>
          </xdr:nvGrpSpPr>
          <xdr:grpSpPr>
            <a:xfrm>
              <a:off x="895350" y="16486909"/>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142240</xdr:rowOff>
        </xdr:from>
        <xdr:to>
          <xdr:col>6</xdr:col>
          <xdr:colOff>19050</xdr:colOff>
          <xdr:row>89</xdr:row>
          <xdr:rowOff>27940</xdr:rowOff>
        </xdr:to>
        <xdr:grpSp>
          <xdr:nvGrpSpPr>
            <xdr:cNvPr id="34" name="Group 41">
              <a:extLst>
                <a:ext uri="{FF2B5EF4-FFF2-40B4-BE49-F238E27FC236}">
                  <a16:creationId xmlns:a16="http://schemas.microsoft.com/office/drawing/2014/main" id="{00000000-0008-0000-0100-000022000000}"/>
                </a:ext>
              </a:extLst>
            </xdr:cNvPr>
            <xdr:cNvGrpSpPr/>
          </xdr:nvGrpSpPr>
          <xdr:grpSpPr>
            <a:xfrm>
              <a:off x="895350" y="1424789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35" name="Group 41">
              <a:extLst>
                <a:ext uri="{FF2B5EF4-FFF2-40B4-BE49-F238E27FC236}">
                  <a16:creationId xmlns:a16="http://schemas.microsoft.com/office/drawing/2014/main" id="{00000000-0008-0000-0100-000023000000}"/>
                </a:ext>
              </a:extLst>
            </xdr:cNvPr>
            <xdr:cNvGrpSpPr/>
          </xdr:nvGrpSpPr>
          <xdr:grpSpPr>
            <a:xfrm>
              <a:off x="895350" y="16486909"/>
              <a:ext cx="145473" cy="35502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180975</xdr:rowOff>
        </xdr:from>
        <xdr:to>
          <xdr:col>6</xdr:col>
          <xdr:colOff>9525</xdr:colOff>
          <xdr:row>77</xdr:row>
          <xdr:rowOff>38100</xdr:rowOff>
        </xdr:to>
        <xdr:sp macro="" textlink="">
          <xdr:nvSpPr>
            <xdr:cNvPr id="7291" name="チェック 123" hidden="1">
              <a:extLst>
                <a:ext uri="{63B3BB69-23CF-44E3-9099-C40C66FF867C}">
                  <a14:compatExt spid="_x0000_s7291"/>
                </a:ext>
                <a:ext uri="{FF2B5EF4-FFF2-40B4-BE49-F238E27FC236}">
                  <a16:creationId xmlns:a16="http://schemas.microsoft.com/office/drawing/2014/main" id="{00000000-0008-0000-0100-00007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681990</xdr:colOff>
      <xdr:row>3</xdr:row>
      <xdr:rowOff>5080</xdr:rowOff>
    </xdr:from>
    <xdr:to>
      <xdr:col>25</xdr:col>
      <xdr:colOff>79375</xdr:colOff>
      <xdr:row>5</xdr:row>
      <xdr:rowOff>750570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894040" y="938530"/>
          <a:ext cx="10370185" cy="2907665"/>
        </a:xfrm>
        <a:prstGeom prst="rect">
          <a:avLst/>
        </a:prstGeom>
        <a:solidFill>
          <a:schemeClr val="lt1"/>
        </a:solidFill>
        <a:ln w="571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2000">
              <a:latin typeface="ＭＳ Ｐゴシック"/>
              <a:ea typeface="ＭＳ Ｐゴシック"/>
            </a:rPr>
            <a:t>【</a:t>
          </a:r>
          <a:r>
            <a:rPr kumimoji="1" lang="ja-JP" altLang="en-US" sz="2000">
              <a:latin typeface="ＭＳ Ｐゴシック"/>
              <a:ea typeface="ＭＳ Ｐゴシック"/>
            </a:rPr>
            <a:t>記入上の注意</a:t>
          </a:r>
          <a:r>
            <a:rPr kumimoji="1" lang="en-US" altLang="ja-JP" sz="2000">
              <a:latin typeface="ＭＳ Ｐゴシック"/>
              <a:ea typeface="ＭＳ Ｐゴシック"/>
            </a:rPr>
            <a:t>】</a:t>
          </a:r>
        </a:p>
        <a:p>
          <a:r>
            <a:rPr kumimoji="1" lang="ja-JP" altLang="en-US" sz="2000">
              <a:latin typeface="ＭＳ Ｐゴシック"/>
              <a:ea typeface="ＭＳ Ｐゴシック"/>
            </a:rPr>
            <a:t>・　本様式は、障害福祉サービス事業所等が、新加算等のキャリアパス要件</a:t>
          </a:r>
          <a:r>
            <a:rPr kumimoji="1" lang="en-US" altLang="ja-JP" sz="2000">
              <a:latin typeface="ＭＳ Ｐゴシック"/>
              <a:ea typeface="ＭＳ Ｐゴシック"/>
            </a:rPr>
            <a:t>Ⅰ</a:t>
          </a:r>
          <a:r>
            <a:rPr kumimoji="1" lang="ja-JP" altLang="en-US" sz="2000">
              <a:latin typeface="ＭＳ Ｐゴシック"/>
              <a:ea typeface="ＭＳ Ｐゴシック"/>
            </a:rPr>
            <a:t>～</a:t>
          </a:r>
          <a:r>
            <a:rPr kumimoji="1" lang="en-US" altLang="ja-JP" sz="2000">
              <a:latin typeface="ＭＳ Ｐゴシック"/>
              <a:ea typeface="ＭＳ Ｐゴシック"/>
            </a:rPr>
            <a:t>Ⅳ</a:t>
          </a:r>
          <a:r>
            <a:rPr kumimoji="1" lang="ja-JP" altLang="en-US" sz="2000">
              <a:latin typeface="ＭＳ Ｐゴシック"/>
              <a:ea typeface="ＭＳ Ｐゴシック"/>
            </a:rPr>
            <a:t>を満たすために作成すべき「書面」のひな形として、お示しするものです。</a:t>
          </a:r>
          <a:endParaRPr kumimoji="1" lang="en-US" altLang="ja-JP" sz="2000">
            <a:latin typeface="ＭＳ Ｐゴシック"/>
            <a:ea typeface="ＭＳ Ｐゴシック"/>
          </a:endParaRPr>
        </a:p>
        <a:p>
          <a:r>
            <a:rPr kumimoji="1" lang="ja-JP" altLang="en-US" sz="2000">
              <a:latin typeface="ＭＳ Ｐゴシック"/>
              <a:ea typeface="ＭＳ Ｐゴシック"/>
            </a:rPr>
            <a:t>・　各欄に記載の内容は「例」であるため、事業所ごとの実態に応じて修正の上、職員への周知を行うようにしてください。</a:t>
          </a:r>
          <a:endParaRPr kumimoji="1" lang="en-US" altLang="ja-JP" sz="2000">
            <a:latin typeface="ＭＳ Ｐゴシック"/>
            <a:ea typeface="ＭＳ Ｐゴシック"/>
          </a:endParaRPr>
        </a:p>
        <a:p>
          <a:r>
            <a:rPr kumimoji="1" lang="ja-JP" altLang="en-US" sz="2000">
              <a:latin typeface="ＭＳ Ｐゴシック"/>
              <a:ea typeface="ＭＳ Ｐゴシック"/>
            </a:rPr>
            <a:t>・　就業規則の作成義務がある事業所（常時雇用従業者が</a:t>
          </a:r>
          <a:r>
            <a:rPr kumimoji="1" lang="en-US" altLang="ja-JP" sz="2000">
              <a:latin typeface="ＭＳ Ｐゴシック"/>
              <a:ea typeface="ＭＳ Ｐゴシック"/>
            </a:rPr>
            <a:t>10</a:t>
          </a:r>
          <a:r>
            <a:rPr kumimoji="1" lang="ja-JP" altLang="en-US" sz="2000">
              <a:latin typeface="ＭＳ Ｐゴシック"/>
              <a:ea typeface="ＭＳ Ｐゴシック"/>
            </a:rPr>
            <a:t>名以上）においては、本様式とは別に、就業規則の適切な整備を行ってください。</a:t>
          </a:r>
          <a:endParaRPr kumimoji="1" lang="en-US" altLang="ja-JP" sz="2000">
            <a:latin typeface="ＭＳ Ｐゴシック"/>
            <a:ea typeface="ＭＳ Ｐゴシック"/>
          </a:endParaRPr>
        </a:p>
        <a:p>
          <a:r>
            <a:rPr kumimoji="1" lang="ja-JP" altLang="en-US" sz="2000">
              <a:latin typeface="ＭＳ Ｐゴシック"/>
              <a:ea typeface="ＭＳ Ｐゴシック"/>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1.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4.xml"/><Relationship Id="rId18" Type="http://schemas.openxmlformats.org/officeDocument/2006/relationships/ctrlProp" Target="../ctrlProps/ctrlProp59.xml"/><Relationship Id="rId26" Type="http://schemas.openxmlformats.org/officeDocument/2006/relationships/ctrlProp" Target="../ctrlProps/ctrlProp67.xml"/><Relationship Id="rId3" Type="http://schemas.openxmlformats.org/officeDocument/2006/relationships/vmlDrawing" Target="../drawings/vmlDrawing2.v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33" Type="http://schemas.openxmlformats.org/officeDocument/2006/relationships/comments" Target="../comments2.xml"/><Relationship Id="rId2" Type="http://schemas.openxmlformats.org/officeDocument/2006/relationships/drawing" Target="../drawings/drawing2.xml"/><Relationship Id="rId16" Type="http://schemas.openxmlformats.org/officeDocument/2006/relationships/ctrlProp" Target="../ctrlProps/ctrlProp57.xml"/><Relationship Id="rId20" Type="http://schemas.openxmlformats.org/officeDocument/2006/relationships/ctrlProp" Target="../ctrlProps/ctrlProp61.xml"/><Relationship Id="rId29" Type="http://schemas.openxmlformats.org/officeDocument/2006/relationships/ctrlProp" Target="../ctrlProps/ctrlProp70.xml"/><Relationship Id="rId1" Type="http://schemas.openxmlformats.org/officeDocument/2006/relationships/printerSettings" Target="../printerSettings/printerSettings2.bin"/><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32" Type="http://schemas.openxmlformats.org/officeDocument/2006/relationships/ctrlProp" Target="../ctrlProps/ctrlProp73.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28" Type="http://schemas.openxmlformats.org/officeDocument/2006/relationships/ctrlProp" Target="../ctrlProps/ctrlProp69.xml"/><Relationship Id="rId10" Type="http://schemas.openxmlformats.org/officeDocument/2006/relationships/ctrlProp" Target="../ctrlProps/ctrlProp51.xml"/><Relationship Id="rId19" Type="http://schemas.openxmlformats.org/officeDocument/2006/relationships/ctrlProp" Target="../ctrlProps/ctrlProp60.xml"/><Relationship Id="rId31" Type="http://schemas.openxmlformats.org/officeDocument/2006/relationships/ctrlProp" Target="../ctrlProps/ctrlProp72.xml"/><Relationship Id="rId4" Type="http://schemas.openxmlformats.org/officeDocument/2006/relationships/ctrlProp" Target="../ctrlProps/ctrlProp45.x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 Id="rId27" Type="http://schemas.openxmlformats.org/officeDocument/2006/relationships/ctrlProp" Target="../ctrlProps/ctrlProp68.xml"/><Relationship Id="rId30" Type="http://schemas.openxmlformats.org/officeDocument/2006/relationships/ctrlProp" Target="../ctrlProps/ctrlProp71.xml"/><Relationship Id="rId8" Type="http://schemas.openxmlformats.org/officeDocument/2006/relationships/ctrlProp" Target="../ctrlProps/ctrlProp4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N175"/>
  <sheetViews>
    <sheetView view="pageBreakPreview" zoomScale="110" zoomScaleNormal="46" zoomScaleSheetLayoutView="110" workbookViewId="0">
      <selection activeCell="B1" sqref="B1"/>
    </sheetView>
  </sheetViews>
  <sheetFormatPr defaultColWidth="9" defaultRowHeight="13.5"/>
  <cols>
    <col min="1" max="1" width="1.125" style="1" customWidth="1"/>
    <col min="2" max="2" width="3.625" style="1" customWidth="1"/>
    <col min="3" max="17" width="2.125" style="1" customWidth="1"/>
    <col min="18" max="18" width="2.5" style="1" customWidth="1"/>
    <col min="19" max="23" width="2.125" style="1" customWidth="1"/>
    <col min="24" max="24" width="2.25" style="1" customWidth="1"/>
    <col min="25" max="29" width="2.125" style="1" customWidth="1"/>
    <col min="30" max="30" width="2.625" style="1" customWidth="1"/>
    <col min="31" max="37" width="2.125" style="1" customWidth="1"/>
    <col min="38" max="38" width="2.625" style="1" customWidth="1"/>
    <col min="39" max="39" width="4.875" style="2" customWidth="1"/>
    <col min="40" max="40" width="3.125" style="1" customWidth="1"/>
    <col min="41" max="41" width="2.5" style="1" customWidth="1"/>
    <col min="42" max="55" width="2.875" style="3" customWidth="1"/>
    <col min="56" max="56" width="3.375" style="3" customWidth="1"/>
    <col min="57" max="57" width="2" style="3" customWidth="1"/>
    <col min="58" max="65" width="2.875" style="3" customWidth="1"/>
    <col min="66" max="84" width="2.125" style="1" customWidth="1"/>
    <col min="85" max="96" width="3.125" style="1" customWidth="1"/>
    <col min="97" max="16384" width="9" style="1"/>
  </cols>
  <sheetData>
    <row r="1" spans="2:65" ht="18" customHeight="1">
      <c r="B1" s="4" t="s">
        <v>1345</v>
      </c>
      <c r="Q1" s="4"/>
      <c r="R1" s="4"/>
      <c r="S1" s="4"/>
      <c r="T1" s="4"/>
      <c r="AA1" s="178" t="s">
        <v>2</v>
      </c>
      <c r="AB1" s="178"/>
      <c r="AC1" s="178"/>
      <c r="AD1" s="179" t="str">
        <f>IF(G5="","",G5)</f>
        <v/>
      </c>
      <c r="AE1" s="179"/>
      <c r="AF1" s="179"/>
      <c r="AG1" s="179"/>
      <c r="AH1" s="179"/>
      <c r="AI1" s="179"/>
      <c r="AJ1" s="179"/>
      <c r="AK1" s="179"/>
    </row>
    <row r="2" spans="2:65" ht="23.25" customHeight="1">
      <c r="B2" s="180" t="s">
        <v>290</v>
      </c>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row>
    <row r="3" spans="2:65" s="4" customFormat="1" ht="22.5" customHeight="1">
      <c r="B3" s="4" t="s">
        <v>28</v>
      </c>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M3" s="58"/>
      <c r="AP3" s="80"/>
      <c r="AQ3" s="80"/>
      <c r="AR3" s="80"/>
      <c r="AS3" s="80"/>
      <c r="AT3" s="80"/>
      <c r="AU3" s="80"/>
      <c r="AV3" s="80"/>
      <c r="AW3" s="80"/>
      <c r="AX3" s="80"/>
      <c r="AY3" s="80"/>
      <c r="AZ3" s="80"/>
      <c r="BA3" s="80"/>
      <c r="BB3" s="80"/>
      <c r="BC3" s="80"/>
      <c r="BD3" s="80"/>
      <c r="BE3" s="80"/>
      <c r="BF3" s="80"/>
      <c r="BG3" s="80"/>
      <c r="BH3" s="80"/>
      <c r="BI3" s="80"/>
      <c r="BJ3" s="80"/>
      <c r="BK3" s="80"/>
      <c r="BL3" s="80"/>
      <c r="BM3" s="80"/>
    </row>
    <row r="4" spans="2:65" s="5" customFormat="1" ht="23.25" customHeight="1">
      <c r="B4" s="181" t="s">
        <v>2026</v>
      </c>
      <c r="C4" s="181"/>
      <c r="D4" s="181"/>
      <c r="E4" s="181"/>
      <c r="F4" s="181"/>
      <c r="G4" s="182" t="s">
        <v>40</v>
      </c>
      <c r="H4" s="182"/>
      <c r="I4" s="182"/>
      <c r="J4" s="182"/>
      <c r="K4" s="182"/>
      <c r="L4" s="182"/>
      <c r="M4" s="182"/>
      <c r="N4" s="183" t="s">
        <v>26</v>
      </c>
      <c r="O4" s="183"/>
      <c r="P4" s="183"/>
      <c r="Q4" s="183"/>
      <c r="R4" s="183"/>
      <c r="S4" s="183"/>
      <c r="T4" s="184" t="s">
        <v>2024</v>
      </c>
      <c r="U4" s="185"/>
      <c r="V4" s="185"/>
      <c r="W4" s="185"/>
      <c r="X4" s="185"/>
      <c r="Y4" s="185"/>
      <c r="Z4" s="185"/>
      <c r="AA4" s="185"/>
      <c r="AB4" s="186"/>
      <c r="AC4" s="183" t="s">
        <v>18</v>
      </c>
      <c r="AD4" s="183"/>
      <c r="AE4" s="183"/>
      <c r="AF4" s="183"/>
      <c r="AG4" s="183"/>
      <c r="AH4" s="183"/>
      <c r="AI4" s="183"/>
      <c r="AJ4" s="183"/>
      <c r="AK4" s="183"/>
      <c r="AM4" s="76"/>
      <c r="AP4" s="81"/>
      <c r="AQ4" s="81"/>
      <c r="AR4" s="81"/>
      <c r="AS4" s="81"/>
      <c r="AT4" s="81"/>
      <c r="AU4" s="81"/>
      <c r="AV4" s="81"/>
      <c r="AW4" s="81"/>
      <c r="AX4" s="81"/>
      <c r="AY4" s="81"/>
      <c r="AZ4" s="81"/>
      <c r="BA4" s="81"/>
      <c r="BB4" s="81"/>
      <c r="BC4" s="81"/>
      <c r="BD4" s="81"/>
      <c r="BE4" s="81"/>
      <c r="BF4" s="81"/>
      <c r="BG4" s="81"/>
      <c r="BH4" s="81"/>
      <c r="BI4" s="81"/>
      <c r="BJ4" s="81"/>
      <c r="BK4" s="81"/>
      <c r="BL4" s="81"/>
      <c r="BM4" s="81"/>
    </row>
    <row r="5" spans="2:65" ht="24.95" customHeight="1">
      <c r="B5" s="187"/>
      <c r="C5" s="187"/>
      <c r="D5" s="187"/>
      <c r="E5" s="187"/>
      <c r="F5" s="187"/>
      <c r="G5" s="188"/>
      <c r="H5" s="188"/>
      <c r="I5" s="188"/>
      <c r="J5" s="188"/>
      <c r="K5" s="188"/>
      <c r="L5" s="188"/>
      <c r="M5" s="188"/>
      <c r="N5" s="189"/>
      <c r="O5" s="189"/>
      <c r="P5" s="189"/>
      <c r="Q5" s="189"/>
      <c r="R5" s="189"/>
      <c r="S5" s="189"/>
      <c r="T5" s="190"/>
      <c r="U5" s="191"/>
      <c r="V5" s="191"/>
      <c r="W5" s="191"/>
      <c r="X5" s="191"/>
      <c r="Y5" s="191"/>
      <c r="Z5" s="191"/>
      <c r="AA5" s="191"/>
      <c r="AB5" s="192"/>
      <c r="AC5" s="193"/>
      <c r="AD5" s="193"/>
      <c r="AE5" s="193"/>
      <c r="AF5" s="193"/>
      <c r="AG5" s="193"/>
      <c r="AH5" s="193"/>
      <c r="AI5" s="193"/>
      <c r="AJ5" s="193"/>
      <c r="AK5" s="193"/>
    </row>
    <row r="6" spans="2:65" ht="9.75" customHeight="1">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4"/>
    </row>
    <row r="7" spans="2:65" s="5" customFormat="1" ht="23.25" customHeight="1">
      <c r="B7" s="194" t="s">
        <v>42</v>
      </c>
      <c r="C7" s="195"/>
      <c r="D7" s="195"/>
      <c r="E7" s="195"/>
      <c r="F7" s="196"/>
      <c r="G7" s="194"/>
      <c r="H7" s="195"/>
      <c r="I7" s="197" t="s">
        <v>1999</v>
      </c>
      <c r="J7" s="197"/>
      <c r="K7" s="197"/>
      <c r="L7" s="197"/>
      <c r="M7" s="197"/>
      <c r="N7" s="197"/>
      <c r="O7" s="197"/>
      <c r="P7" s="197"/>
      <c r="Q7" s="197"/>
      <c r="R7" s="197"/>
      <c r="S7" s="197"/>
      <c r="T7" s="197"/>
      <c r="U7" s="197"/>
      <c r="V7" s="197"/>
      <c r="W7" s="197"/>
      <c r="X7" s="198"/>
      <c r="Y7" s="199" t="str">
        <f>IF(OR(H98=4,H98=5),"R6.6以降の新加算の
区分（どちらか選択）","R"&amp;F98&amp;"."&amp;H98&amp;"以降の新加算の
区分（どちらか選択）")</f>
        <v>R6.6以降の新加算の
区分（どちらか選択）</v>
      </c>
      <c r="Z7" s="199"/>
      <c r="AA7" s="199"/>
      <c r="AB7" s="199"/>
      <c r="AC7" s="199"/>
      <c r="AD7" s="199"/>
      <c r="AE7" s="199"/>
      <c r="AF7" s="199"/>
      <c r="AG7" s="1"/>
      <c r="AK7" s="63"/>
      <c r="AM7" s="76"/>
      <c r="AP7" s="81"/>
      <c r="AQ7" s="81"/>
      <c r="AR7" s="81"/>
      <c r="AS7" s="81"/>
      <c r="AT7" s="81"/>
      <c r="AU7" s="81"/>
      <c r="AV7" s="81"/>
      <c r="AW7" s="81"/>
      <c r="AX7" s="81"/>
      <c r="AY7" s="81"/>
      <c r="AZ7" s="81"/>
      <c r="BA7" s="81"/>
      <c r="BB7" s="81"/>
      <c r="BC7" s="81"/>
      <c r="BD7" s="81"/>
      <c r="BE7" s="81"/>
      <c r="BF7" s="81"/>
      <c r="BG7" s="81"/>
      <c r="BH7" s="81"/>
      <c r="BI7" s="81"/>
      <c r="BJ7" s="81"/>
      <c r="BK7" s="81"/>
      <c r="BL7" s="81"/>
      <c r="BM7" s="81"/>
    </row>
    <row r="8" spans="2:65" ht="15" customHeight="1">
      <c r="B8" s="359"/>
      <c r="C8" s="360"/>
      <c r="D8" s="360"/>
      <c r="E8" s="360"/>
      <c r="F8" s="361"/>
      <c r="G8" s="200" t="s">
        <v>1974</v>
      </c>
      <c r="H8" s="201"/>
      <c r="I8" s="202" t="str">
        <f>IFERROR(IF(OR(H98=4,H98=5),IF(AM8=1,"処遇加算Ⅰ",IF(AM8=2,"処遇加算Ⅱ","")),""),"")</f>
        <v/>
      </c>
      <c r="J8" s="203"/>
      <c r="K8" s="203"/>
      <c r="L8" s="204"/>
      <c r="M8" s="202" t="str">
        <f>IFERROR(IF(OR(H98=4,H98=5),IF(AM8=1,"特定加算なし",IF(AM8=2,"特定加算なし","")),""),"")</f>
        <v/>
      </c>
      <c r="N8" s="203"/>
      <c r="O8" s="203"/>
      <c r="P8" s="204"/>
      <c r="Q8" s="202" t="str">
        <f>IFERROR(IF(OR(H98=4,H98=5),IF(AM8=1,"ベア加算",IF(AM8=2,"ベア加算","")),""),"")</f>
        <v/>
      </c>
      <c r="R8" s="203"/>
      <c r="S8" s="203"/>
      <c r="T8" s="204"/>
      <c r="U8" s="205" t="s">
        <v>1962</v>
      </c>
      <c r="V8" s="205"/>
      <c r="W8" s="205"/>
      <c r="X8" s="206"/>
      <c r="Y8" s="56"/>
      <c r="Z8" s="207" t="s">
        <v>140</v>
      </c>
      <c r="AA8" s="208"/>
      <c r="AB8" s="209"/>
      <c r="AC8" s="57"/>
      <c r="AD8" s="210" t="s">
        <v>241</v>
      </c>
      <c r="AE8" s="210"/>
      <c r="AF8" s="211"/>
      <c r="AM8" s="365">
        <v>0</v>
      </c>
      <c r="AN8" s="251" t="s">
        <v>2012</v>
      </c>
      <c r="AO8" s="252"/>
      <c r="AP8" s="252"/>
      <c r="AQ8" s="252"/>
      <c r="AR8" s="252"/>
      <c r="AS8" s="252"/>
      <c r="AT8" s="252"/>
      <c r="AU8" s="252"/>
      <c r="AV8" s="252"/>
      <c r="AW8" s="252"/>
      <c r="AX8" s="252"/>
      <c r="AY8" s="252"/>
      <c r="AZ8" s="252"/>
      <c r="BA8" s="252"/>
      <c r="BB8" s="252"/>
      <c r="BC8" s="252"/>
      <c r="BD8" s="252"/>
      <c r="BE8" s="252"/>
      <c r="BF8" s="252"/>
      <c r="BG8" s="252"/>
      <c r="BH8" s="252"/>
      <c r="BI8" s="252"/>
      <c r="BJ8" s="252"/>
      <c r="BK8" s="253"/>
    </row>
    <row r="9" spans="2:65" ht="14.25" customHeight="1">
      <c r="B9" s="362"/>
      <c r="C9" s="363"/>
      <c r="D9" s="363"/>
      <c r="E9" s="363"/>
      <c r="F9" s="364"/>
      <c r="G9" s="212" t="s">
        <v>509</v>
      </c>
      <c r="H9" s="213"/>
      <c r="I9" s="214" t="str">
        <f>IFERROR(VLOOKUP(AC5,【参考】数式用!$A$5:$N$27,MATCH(I8,【参考】数式用!$B$4:$J$4,0)+1,FALSE),"")</f>
        <v/>
      </c>
      <c r="J9" s="215"/>
      <c r="K9" s="215"/>
      <c r="L9" s="216"/>
      <c r="M9" s="214" t="str">
        <f>IFERROR(VLOOKUP(AC5,【参考】数式用!$A$5:$N$27,MATCH(M8,【参考】数式用!$B$4:$J$4,0)+1,FALSE),"")</f>
        <v/>
      </c>
      <c r="N9" s="215"/>
      <c r="O9" s="215"/>
      <c r="P9" s="216"/>
      <c r="Q9" s="214" t="str">
        <f>IFERROR(VLOOKUP(AC5,【参考】数式用!$A$5:$N$27,MATCH(Q8,【参考】数式用!$B$4:$J$4,0)+1,FALSE),"")</f>
        <v/>
      </c>
      <c r="R9" s="215"/>
      <c r="S9" s="215"/>
      <c r="T9" s="216"/>
      <c r="U9" s="215">
        <f>SUM(I9,M9,Q9)</f>
        <v>0</v>
      </c>
      <c r="V9" s="215"/>
      <c r="W9" s="215"/>
      <c r="X9" s="217"/>
      <c r="Y9" s="218" t="str">
        <f>IFERROR(IF(AM8=1,VLOOKUP(AC5,【参考】数式用!$A$5:$N$27,13,FALSE),""),"")</f>
        <v/>
      </c>
      <c r="Z9" s="219"/>
      <c r="AA9" s="219"/>
      <c r="AB9" s="219"/>
      <c r="AC9" s="219" t="str">
        <f>IFERROR(IF(AM8=2,VLOOKUP(AC5,【参考】数式用!$A$5:$N$27,14,FALSE),""),"")</f>
        <v/>
      </c>
      <c r="AD9" s="219"/>
      <c r="AE9" s="219"/>
      <c r="AF9" s="220"/>
      <c r="AM9" s="366"/>
      <c r="AN9" s="367"/>
      <c r="AO9" s="368"/>
      <c r="AP9" s="368"/>
      <c r="AQ9" s="368"/>
      <c r="AR9" s="368"/>
      <c r="AS9" s="368"/>
      <c r="AT9" s="368"/>
      <c r="AU9" s="368"/>
      <c r="AV9" s="368"/>
      <c r="AW9" s="368"/>
      <c r="AX9" s="368"/>
      <c r="AY9" s="368"/>
      <c r="AZ9" s="368"/>
      <c r="BA9" s="368"/>
      <c r="BB9" s="368"/>
      <c r="BC9" s="368"/>
      <c r="BD9" s="368"/>
      <c r="BE9" s="368"/>
      <c r="BF9" s="368"/>
      <c r="BG9" s="368"/>
      <c r="BH9" s="368"/>
      <c r="BI9" s="368"/>
      <c r="BJ9" s="368"/>
      <c r="BK9" s="369"/>
    </row>
    <row r="10" spans="2:65" ht="12" customHeight="1">
      <c r="B10" s="370" t="s">
        <v>45</v>
      </c>
      <c r="C10" s="370"/>
      <c r="D10" s="370"/>
      <c r="E10" s="370"/>
      <c r="F10" s="370"/>
      <c r="G10" s="370"/>
      <c r="H10" s="370"/>
      <c r="I10" s="370"/>
      <c r="J10" s="370"/>
      <c r="K10" s="370"/>
      <c r="L10" s="370"/>
      <c r="M10" s="370"/>
      <c r="N10" s="6"/>
      <c r="O10" s="6"/>
      <c r="P10" s="6"/>
      <c r="Q10" s="6"/>
      <c r="R10" s="6"/>
      <c r="S10" s="6"/>
      <c r="T10" s="6"/>
      <c r="U10" s="6"/>
      <c r="V10" s="6"/>
      <c r="W10" s="6"/>
      <c r="X10" s="6"/>
      <c r="Y10" s="6"/>
      <c r="Z10" s="6"/>
      <c r="AA10" s="6"/>
      <c r="AB10" s="6"/>
      <c r="AC10" s="6"/>
      <c r="AM10" s="58"/>
      <c r="AN10" s="254"/>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6"/>
    </row>
    <row r="11" spans="2:65" ht="9" customHeight="1">
      <c r="B11" s="371"/>
      <c r="C11" s="371"/>
      <c r="D11" s="371"/>
      <c r="E11" s="371"/>
      <c r="F11" s="371"/>
      <c r="G11" s="371"/>
      <c r="H11" s="371"/>
      <c r="I11" s="371"/>
      <c r="J11" s="371"/>
      <c r="K11" s="371"/>
      <c r="L11" s="371"/>
      <c r="M11" s="371"/>
      <c r="N11" s="6"/>
      <c r="O11" s="6"/>
      <c r="P11" s="6"/>
      <c r="Q11" s="6"/>
      <c r="R11" s="6"/>
      <c r="S11" s="6"/>
      <c r="T11" s="6"/>
      <c r="U11" s="6"/>
      <c r="V11" s="6"/>
      <c r="W11" s="6"/>
      <c r="X11" s="6"/>
      <c r="Y11" s="6"/>
      <c r="Z11" s="6"/>
      <c r="AA11" s="6"/>
      <c r="AB11" s="6"/>
      <c r="AC11" s="6"/>
      <c r="AM11" s="58"/>
    </row>
    <row r="12" spans="2:65" s="4" customFormat="1" ht="6.95" customHeight="1">
      <c r="B12" s="372" t="s">
        <v>191</v>
      </c>
      <c r="C12" s="373"/>
      <c r="D12" s="373"/>
      <c r="E12" s="373"/>
      <c r="F12" s="373"/>
      <c r="G12" s="373"/>
      <c r="H12" s="373"/>
      <c r="I12" s="373"/>
      <c r="J12" s="373"/>
      <c r="K12" s="373"/>
      <c r="L12" s="373"/>
      <c r="M12" s="374"/>
      <c r="N12" s="381" t="str">
        <f>IFERROR(IF(AM8&lt;&gt;0,T105+Y105,"先に新加算の区分を選択"),"")</f>
        <v>先に新加算の区分を選択</v>
      </c>
      <c r="O12" s="382"/>
      <c r="P12" s="382"/>
      <c r="Q12" s="382"/>
      <c r="R12" s="383"/>
      <c r="S12" s="225" t="s">
        <v>58</v>
      </c>
      <c r="T12" s="228" t="s">
        <v>61</v>
      </c>
      <c r="U12" s="229" t="s">
        <v>72</v>
      </c>
      <c r="V12" s="19"/>
      <c r="W12" s="19"/>
      <c r="X12" s="19"/>
      <c r="Y12" s="19"/>
      <c r="Z12" s="19"/>
      <c r="AA12" s="19"/>
      <c r="AB12" s="19"/>
      <c r="AC12" s="19"/>
      <c r="AD12" s="19"/>
      <c r="AE12" s="19"/>
      <c r="AM12" s="58"/>
      <c r="BL12" s="80"/>
      <c r="BM12" s="80"/>
    </row>
    <row r="13" spans="2:65" s="4" customFormat="1" ht="6.95" customHeight="1">
      <c r="B13" s="375"/>
      <c r="C13" s="376"/>
      <c r="D13" s="376"/>
      <c r="E13" s="376"/>
      <c r="F13" s="376"/>
      <c r="G13" s="376"/>
      <c r="H13" s="376"/>
      <c r="I13" s="376"/>
      <c r="J13" s="376"/>
      <c r="K13" s="376"/>
      <c r="L13" s="376"/>
      <c r="M13" s="377"/>
      <c r="N13" s="384"/>
      <c r="O13" s="385"/>
      <c r="P13" s="385"/>
      <c r="Q13" s="385"/>
      <c r="R13" s="386"/>
      <c r="S13" s="226"/>
      <c r="T13" s="228"/>
      <c r="U13" s="229"/>
      <c r="V13" s="19"/>
      <c r="W13" s="19"/>
      <c r="X13" s="19"/>
      <c r="Y13" s="19"/>
      <c r="Z13" s="19"/>
      <c r="AA13" s="19"/>
      <c r="AB13" s="19"/>
      <c r="AC13" s="19"/>
      <c r="AD13" s="19"/>
      <c r="AE13" s="19"/>
      <c r="AM13" s="58"/>
      <c r="BL13" s="80"/>
      <c r="BM13" s="80"/>
    </row>
    <row r="14" spans="2:65" s="4" customFormat="1" ht="6.95" customHeight="1">
      <c r="B14" s="378"/>
      <c r="C14" s="379"/>
      <c r="D14" s="379"/>
      <c r="E14" s="379"/>
      <c r="F14" s="379"/>
      <c r="G14" s="379"/>
      <c r="H14" s="379"/>
      <c r="I14" s="379"/>
      <c r="J14" s="379"/>
      <c r="K14" s="379"/>
      <c r="L14" s="379"/>
      <c r="M14" s="380"/>
      <c r="N14" s="387"/>
      <c r="O14" s="388"/>
      <c r="P14" s="388"/>
      <c r="Q14" s="388"/>
      <c r="R14" s="389"/>
      <c r="S14" s="227"/>
      <c r="T14" s="228"/>
      <c r="U14" s="229"/>
      <c r="V14" s="19"/>
      <c r="W14" s="230" t="s">
        <v>1860</v>
      </c>
      <c r="X14" s="230"/>
      <c r="Y14" s="230"/>
      <c r="Z14" s="230"/>
      <c r="AA14" s="230"/>
      <c r="AB14" s="230"/>
      <c r="AC14" s="230"/>
      <c r="AD14" s="58"/>
      <c r="AE14" s="19"/>
      <c r="AF14" s="19"/>
      <c r="AG14" s="19"/>
      <c r="AH14" s="19"/>
      <c r="AI14" s="19"/>
      <c r="AJ14" s="19"/>
      <c r="AK14" s="249" t="str">
        <f>IFERROR(IF(N15="","",IF(N15&gt;=N12,"○","×")),"")</f>
        <v/>
      </c>
      <c r="AM14" s="58"/>
      <c r="AN14" s="251" t="s">
        <v>2008</v>
      </c>
      <c r="AO14" s="252"/>
      <c r="AP14" s="252"/>
      <c r="AQ14" s="252"/>
      <c r="AR14" s="252"/>
      <c r="AS14" s="252"/>
      <c r="AT14" s="252"/>
      <c r="AU14" s="252"/>
      <c r="AV14" s="252"/>
      <c r="AW14" s="252"/>
      <c r="AX14" s="252"/>
      <c r="AY14" s="252"/>
      <c r="AZ14" s="252"/>
      <c r="BA14" s="252"/>
      <c r="BB14" s="252"/>
      <c r="BC14" s="252"/>
      <c r="BD14" s="252"/>
      <c r="BE14" s="252"/>
      <c r="BF14" s="252"/>
      <c r="BG14" s="252"/>
      <c r="BH14" s="252"/>
      <c r="BI14" s="252"/>
      <c r="BJ14" s="252"/>
      <c r="BK14" s="253"/>
      <c r="BL14" s="80"/>
      <c r="BM14" s="80"/>
    </row>
    <row r="15" spans="2:65" s="4" customFormat="1" ht="6.95" customHeight="1">
      <c r="B15" s="372" t="s">
        <v>192</v>
      </c>
      <c r="C15" s="373"/>
      <c r="D15" s="373"/>
      <c r="E15" s="373"/>
      <c r="F15" s="373"/>
      <c r="G15" s="373"/>
      <c r="H15" s="373"/>
      <c r="I15" s="373"/>
      <c r="J15" s="373"/>
      <c r="K15" s="373"/>
      <c r="L15" s="373"/>
      <c r="M15" s="374"/>
      <c r="N15" s="240"/>
      <c r="O15" s="241"/>
      <c r="P15" s="241"/>
      <c r="Q15" s="241"/>
      <c r="R15" s="242"/>
      <c r="S15" s="225" t="s">
        <v>58</v>
      </c>
      <c r="T15" s="228" t="s">
        <v>61</v>
      </c>
      <c r="U15" s="229" t="s">
        <v>74</v>
      </c>
      <c r="V15" s="19"/>
      <c r="W15" s="230"/>
      <c r="X15" s="230"/>
      <c r="Y15" s="230"/>
      <c r="Z15" s="230"/>
      <c r="AA15" s="230"/>
      <c r="AB15" s="230"/>
      <c r="AC15" s="230"/>
      <c r="AD15" s="58"/>
      <c r="AE15" s="19"/>
      <c r="AF15" s="19"/>
      <c r="AG15" s="19"/>
      <c r="AH15" s="19"/>
      <c r="AI15" s="19"/>
      <c r="AJ15" s="19"/>
      <c r="AK15" s="250"/>
      <c r="AM15" s="58"/>
      <c r="AN15" s="254"/>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6"/>
      <c r="BL15" s="80"/>
      <c r="BM15" s="80"/>
    </row>
    <row r="16" spans="2:65" s="4" customFormat="1" ht="6.95" customHeight="1">
      <c r="B16" s="375"/>
      <c r="C16" s="376"/>
      <c r="D16" s="376"/>
      <c r="E16" s="376"/>
      <c r="F16" s="376"/>
      <c r="G16" s="376"/>
      <c r="H16" s="376"/>
      <c r="I16" s="376"/>
      <c r="J16" s="376"/>
      <c r="K16" s="376"/>
      <c r="L16" s="376"/>
      <c r="M16" s="377"/>
      <c r="N16" s="243"/>
      <c r="O16" s="244"/>
      <c r="P16" s="244"/>
      <c r="Q16" s="244"/>
      <c r="R16" s="245"/>
      <c r="S16" s="226"/>
      <c r="T16" s="228"/>
      <c r="U16" s="229"/>
      <c r="V16" s="19"/>
      <c r="W16" s="48"/>
      <c r="X16" s="48"/>
      <c r="Y16" s="48"/>
      <c r="Z16" s="48"/>
      <c r="AA16" s="48"/>
      <c r="AB16" s="48"/>
      <c r="AC16" s="48"/>
      <c r="AD16" s="48"/>
      <c r="AE16" s="19"/>
      <c r="AF16" s="19"/>
      <c r="AG16" s="19"/>
      <c r="AH16" s="19"/>
      <c r="AI16" s="19"/>
      <c r="AJ16" s="19"/>
      <c r="AK16" s="19"/>
      <c r="AL16" s="19"/>
      <c r="AM16" s="58"/>
      <c r="BL16" s="80"/>
      <c r="BM16" s="80"/>
    </row>
    <row r="17" spans="2:65" s="4" customFormat="1" ht="6.95" customHeight="1">
      <c r="B17" s="378"/>
      <c r="C17" s="379"/>
      <c r="D17" s="379"/>
      <c r="E17" s="379"/>
      <c r="F17" s="379"/>
      <c r="G17" s="379"/>
      <c r="H17" s="379"/>
      <c r="I17" s="379"/>
      <c r="J17" s="379"/>
      <c r="K17" s="379"/>
      <c r="L17" s="379"/>
      <c r="M17" s="380"/>
      <c r="N17" s="246"/>
      <c r="O17" s="247"/>
      <c r="P17" s="247"/>
      <c r="Q17" s="247"/>
      <c r="R17" s="248"/>
      <c r="S17" s="227"/>
      <c r="T17" s="228"/>
      <c r="U17" s="229"/>
      <c r="V17" s="19"/>
      <c r="W17" s="48"/>
      <c r="X17" s="48"/>
      <c r="Y17" s="48"/>
      <c r="Z17" s="48"/>
      <c r="AA17" s="48"/>
      <c r="AB17" s="48"/>
      <c r="AC17" s="48"/>
      <c r="AD17" s="48"/>
      <c r="AE17" s="19"/>
      <c r="AF17" s="19"/>
      <c r="AG17" s="19"/>
      <c r="AH17" s="19"/>
      <c r="AI17" s="19"/>
      <c r="AJ17" s="19"/>
      <c r="AK17" s="19"/>
      <c r="AL17" s="19"/>
      <c r="AM17" s="58"/>
      <c r="BL17" s="80"/>
      <c r="BM17" s="80"/>
    </row>
    <row r="18" spans="2:65" s="4" customFormat="1" ht="6.95" customHeight="1">
      <c r="B18" s="231" t="s">
        <v>1674</v>
      </c>
      <c r="C18" s="232"/>
      <c r="D18" s="232"/>
      <c r="E18" s="232"/>
      <c r="F18" s="232"/>
      <c r="G18" s="232"/>
      <c r="H18" s="232"/>
      <c r="I18" s="232"/>
      <c r="J18" s="232"/>
      <c r="K18" s="232"/>
      <c r="L18" s="232"/>
      <c r="M18" s="233"/>
      <c r="N18" s="390" t="str">
        <f>IFERROR(ROUNDDOWN(ROUNDDOWN(ROUND(T5*VLOOKUP(AC5,【参考】数式用!$A$5:$N$37,14,FALSE),0),0)*AD108*0.5,0),"")</f>
        <v/>
      </c>
      <c r="O18" s="391"/>
      <c r="P18" s="391"/>
      <c r="Q18" s="391"/>
      <c r="R18" s="392"/>
      <c r="S18" s="225" t="s">
        <v>58</v>
      </c>
      <c r="T18" s="228" t="s">
        <v>61</v>
      </c>
      <c r="U18" s="229" t="s">
        <v>76</v>
      </c>
      <c r="V18" s="19"/>
      <c r="W18" s="48"/>
      <c r="X18" s="48"/>
      <c r="Y18" s="48"/>
      <c r="Z18" s="48"/>
      <c r="AA18" s="48"/>
      <c r="AB18" s="48"/>
      <c r="AC18" s="48"/>
      <c r="AD18" s="257" t="s">
        <v>1971</v>
      </c>
      <c r="AE18" s="258"/>
      <c r="AF18" s="258"/>
      <c r="AG18" s="258"/>
      <c r="AH18" s="258"/>
      <c r="AI18" s="258"/>
      <c r="AJ18" s="258"/>
      <c r="AK18" s="259"/>
      <c r="AL18" s="19"/>
      <c r="AM18" s="58"/>
      <c r="BL18" s="80"/>
      <c r="BM18" s="80"/>
    </row>
    <row r="19" spans="2:65" s="4" customFormat="1" ht="6.95" customHeight="1">
      <c r="B19" s="234"/>
      <c r="C19" s="235"/>
      <c r="D19" s="235"/>
      <c r="E19" s="235"/>
      <c r="F19" s="235"/>
      <c r="G19" s="235"/>
      <c r="H19" s="235"/>
      <c r="I19" s="235"/>
      <c r="J19" s="235"/>
      <c r="K19" s="235"/>
      <c r="L19" s="235"/>
      <c r="M19" s="236"/>
      <c r="N19" s="393"/>
      <c r="O19" s="394"/>
      <c r="P19" s="394"/>
      <c r="Q19" s="394"/>
      <c r="R19" s="395"/>
      <c r="S19" s="226"/>
      <c r="T19" s="228"/>
      <c r="U19" s="229"/>
      <c r="V19" s="19"/>
      <c r="W19" s="48"/>
      <c r="X19" s="48"/>
      <c r="Y19" s="48"/>
      <c r="Z19" s="48"/>
      <c r="AA19" s="48"/>
      <c r="AB19" s="48"/>
      <c r="AC19" s="48"/>
      <c r="AD19" s="260"/>
      <c r="AE19" s="261"/>
      <c r="AF19" s="261"/>
      <c r="AG19" s="261"/>
      <c r="AH19" s="261"/>
      <c r="AI19" s="261"/>
      <c r="AJ19" s="261"/>
      <c r="AK19" s="262"/>
      <c r="AL19" s="19"/>
      <c r="AM19" s="58"/>
      <c r="BL19" s="80"/>
      <c r="BM19" s="80"/>
    </row>
    <row r="20" spans="2:65" s="4" customFormat="1" ht="6.95" customHeight="1">
      <c r="B20" s="237"/>
      <c r="C20" s="238"/>
      <c r="D20" s="238"/>
      <c r="E20" s="238"/>
      <c r="F20" s="238"/>
      <c r="G20" s="238"/>
      <c r="H20" s="238"/>
      <c r="I20" s="238"/>
      <c r="J20" s="238"/>
      <c r="K20" s="238"/>
      <c r="L20" s="238"/>
      <c r="M20" s="239"/>
      <c r="N20" s="396"/>
      <c r="O20" s="397"/>
      <c r="P20" s="397"/>
      <c r="Q20" s="397"/>
      <c r="R20" s="398"/>
      <c r="S20" s="227"/>
      <c r="T20" s="228"/>
      <c r="U20" s="229"/>
      <c r="V20" s="19"/>
      <c r="W20" s="230" t="s">
        <v>1970</v>
      </c>
      <c r="X20" s="230"/>
      <c r="Y20" s="230"/>
      <c r="Z20" s="230"/>
      <c r="AA20" s="230"/>
      <c r="AB20" s="230"/>
      <c r="AC20" s="230"/>
      <c r="AD20" s="260"/>
      <c r="AE20" s="261"/>
      <c r="AF20" s="261"/>
      <c r="AG20" s="261"/>
      <c r="AH20" s="261"/>
      <c r="AI20" s="261"/>
      <c r="AJ20" s="261"/>
      <c r="AK20" s="262"/>
      <c r="AM20" s="58"/>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row>
    <row r="21" spans="2:65" s="4" customFormat="1" ht="6.95" customHeight="1">
      <c r="B21" s="231" t="s">
        <v>2005</v>
      </c>
      <c r="C21" s="232"/>
      <c r="D21" s="232"/>
      <c r="E21" s="232"/>
      <c r="F21" s="232"/>
      <c r="G21" s="232"/>
      <c r="H21" s="232"/>
      <c r="I21" s="232"/>
      <c r="J21" s="232"/>
      <c r="K21" s="232"/>
      <c r="L21" s="232"/>
      <c r="M21" s="233"/>
      <c r="N21" s="240"/>
      <c r="O21" s="241"/>
      <c r="P21" s="241"/>
      <c r="Q21" s="241"/>
      <c r="R21" s="242"/>
      <c r="S21" s="225" t="s">
        <v>58</v>
      </c>
      <c r="T21" s="228" t="s">
        <v>61</v>
      </c>
      <c r="U21" s="229" t="s">
        <v>240</v>
      </c>
      <c r="V21" s="19"/>
      <c r="W21" s="230"/>
      <c r="X21" s="230"/>
      <c r="Y21" s="230"/>
      <c r="Z21" s="230"/>
      <c r="AA21" s="230"/>
      <c r="AB21" s="230"/>
      <c r="AC21" s="230"/>
      <c r="AD21" s="260"/>
      <c r="AE21" s="261"/>
      <c r="AF21" s="261"/>
      <c r="AG21" s="261"/>
      <c r="AH21" s="261"/>
      <c r="AI21" s="261"/>
      <c r="AJ21" s="261"/>
      <c r="AK21" s="262"/>
      <c r="AM21" s="58"/>
      <c r="AP21" s="80"/>
      <c r="AQ21" s="80"/>
      <c r="AR21" s="80"/>
      <c r="AS21" s="80"/>
      <c r="AT21" s="80"/>
      <c r="AU21" s="80"/>
      <c r="AV21" s="80"/>
      <c r="AW21" s="80"/>
      <c r="AX21" s="80"/>
      <c r="AY21" s="80"/>
      <c r="AZ21" s="80"/>
      <c r="BA21" s="80"/>
      <c r="BB21" s="80"/>
      <c r="BC21" s="80"/>
      <c r="BE21" s="80"/>
      <c r="BF21" s="80"/>
      <c r="BG21" s="80"/>
      <c r="BH21" s="80"/>
      <c r="BI21" s="80"/>
      <c r="BJ21" s="80"/>
      <c r="BK21" s="80"/>
      <c r="BL21" s="80"/>
      <c r="BM21" s="80"/>
    </row>
    <row r="22" spans="2:65" s="4" customFormat="1" ht="6.95" customHeight="1">
      <c r="B22" s="234"/>
      <c r="C22" s="235"/>
      <c r="D22" s="235"/>
      <c r="E22" s="235"/>
      <c r="F22" s="235"/>
      <c r="G22" s="235"/>
      <c r="H22" s="235"/>
      <c r="I22" s="235"/>
      <c r="J22" s="235"/>
      <c r="K22" s="235"/>
      <c r="L22" s="235"/>
      <c r="M22" s="236"/>
      <c r="N22" s="243"/>
      <c r="O22" s="244"/>
      <c r="P22" s="244"/>
      <c r="Q22" s="244"/>
      <c r="R22" s="245"/>
      <c r="S22" s="226"/>
      <c r="T22" s="228"/>
      <c r="U22" s="229"/>
      <c r="V22" s="19"/>
      <c r="W22" s="19"/>
      <c r="X22" s="19"/>
      <c r="Y22" s="19"/>
      <c r="Z22" s="19"/>
      <c r="AA22" s="19"/>
      <c r="AB22" s="19"/>
      <c r="AC22" s="19"/>
      <c r="AD22" s="260"/>
      <c r="AE22" s="261"/>
      <c r="AF22" s="261"/>
      <c r="AG22" s="261"/>
      <c r="AH22" s="261"/>
      <c r="AI22" s="261"/>
      <c r="AJ22" s="261"/>
      <c r="AK22" s="262"/>
      <c r="AL22" s="19"/>
      <c r="AM22" s="58"/>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row>
    <row r="23" spans="2:65" s="4" customFormat="1" ht="6.95" customHeight="1">
      <c r="B23" s="237"/>
      <c r="C23" s="238"/>
      <c r="D23" s="238"/>
      <c r="E23" s="238"/>
      <c r="F23" s="238"/>
      <c r="G23" s="238"/>
      <c r="H23" s="238"/>
      <c r="I23" s="238"/>
      <c r="J23" s="238"/>
      <c r="K23" s="238"/>
      <c r="L23" s="238"/>
      <c r="M23" s="239"/>
      <c r="N23" s="246"/>
      <c r="O23" s="247"/>
      <c r="P23" s="247"/>
      <c r="Q23" s="247"/>
      <c r="R23" s="248"/>
      <c r="S23" s="227"/>
      <c r="T23" s="228"/>
      <c r="U23" s="229"/>
      <c r="V23" s="19"/>
      <c r="W23" s="19"/>
      <c r="X23" s="19"/>
      <c r="Y23" s="19"/>
      <c r="Z23" s="19"/>
      <c r="AA23" s="19"/>
      <c r="AB23" s="19"/>
      <c r="AC23" s="19"/>
      <c r="AD23" s="260"/>
      <c r="AE23" s="261"/>
      <c r="AF23" s="261"/>
      <c r="AG23" s="261"/>
      <c r="AH23" s="261"/>
      <c r="AI23" s="261"/>
      <c r="AJ23" s="261"/>
      <c r="AK23" s="262"/>
      <c r="AL23" s="19"/>
      <c r="AM23" s="58"/>
      <c r="AN23" s="19"/>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row>
    <row r="24" spans="2:65" ht="6" customHeight="1">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263"/>
      <c r="AE24" s="264"/>
      <c r="AF24" s="264"/>
      <c r="AG24" s="264"/>
      <c r="AH24" s="264"/>
      <c r="AI24" s="264"/>
      <c r="AJ24" s="264"/>
      <c r="AK24" s="265"/>
      <c r="AM24" s="58"/>
    </row>
    <row r="25" spans="2:65" ht="13.5" customHeight="1">
      <c r="B25" s="4" t="s">
        <v>128</v>
      </c>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M25" s="58"/>
    </row>
    <row r="26" spans="2:65" ht="13.5" customHeight="1">
      <c r="B26" s="7" t="s">
        <v>81</v>
      </c>
      <c r="C26" s="6" t="s">
        <v>2002</v>
      </c>
      <c r="D26" s="19"/>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249" t="str">
        <f>IFERROR(IF(AND(AM8=1,OR(AM29=0,AM33=0,AM40=0,AM44=0)),"×",IF(AND(AM8=2,OR(AM29=0,AM33=0,AM40=0)),"×","○")),"")</f>
        <v>○</v>
      </c>
      <c r="AM26" s="58"/>
      <c r="AN26" s="251" t="s">
        <v>2009</v>
      </c>
      <c r="AO26" s="252"/>
      <c r="AP26" s="252"/>
      <c r="AQ26" s="252"/>
      <c r="AR26" s="252"/>
      <c r="AS26" s="252"/>
      <c r="AT26" s="252"/>
      <c r="AU26" s="252"/>
      <c r="AV26" s="252"/>
      <c r="AW26" s="252"/>
      <c r="AX26" s="252"/>
      <c r="AY26" s="252"/>
      <c r="AZ26" s="252"/>
      <c r="BA26" s="252"/>
      <c r="BB26" s="252"/>
      <c r="BC26" s="252"/>
      <c r="BD26" s="252"/>
      <c r="BE26" s="252"/>
      <c r="BF26" s="252"/>
      <c r="BG26" s="252"/>
      <c r="BH26" s="252"/>
      <c r="BI26" s="252"/>
      <c r="BJ26" s="252"/>
      <c r="BK26" s="253"/>
    </row>
    <row r="27" spans="2:65" ht="3" customHeight="1">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250"/>
      <c r="AM27" s="58"/>
      <c r="AN27" s="254"/>
      <c r="AO27" s="255"/>
      <c r="AP27" s="255"/>
      <c r="AQ27" s="255"/>
      <c r="AR27" s="255"/>
      <c r="AS27" s="255"/>
      <c r="AT27" s="255"/>
      <c r="AU27" s="255"/>
      <c r="AV27" s="255"/>
      <c r="AW27" s="255"/>
      <c r="AX27" s="255"/>
      <c r="AY27" s="255"/>
      <c r="AZ27" s="255"/>
      <c r="BA27" s="255"/>
      <c r="BB27" s="255"/>
      <c r="BC27" s="255"/>
      <c r="BD27" s="255"/>
      <c r="BE27" s="255"/>
      <c r="BF27" s="255"/>
      <c r="BG27" s="255"/>
      <c r="BH27" s="255"/>
      <c r="BI27" s="255"/>
      <c r="BJ27" s="255"/>
      <c r="BK27" s="256"/>
    </row>
    <row r="28" spans="2:65">
      <c r="C28" s="21" t="s">
        <v>251</v>
      </c>
      <c r="D28" s="19" t="s">
        <v>75</v>
      </c>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6"/>
      <c r="AM28" s="58"/>
    </row>
    <row r="29" spans="2:65">
      <c r="C29" s="3"/>
      <c r="D29" s="31"/>
      <c r="E29" s="36" t="s">
        <v>248</v>
      </c>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6"/>
      <c r="AM29" s="77">
        <v>0</v>
      </c>
    </row>
    <row r="30" spans="2:65">
      <c r="C30" s="3"/>
      <c r="D30" s="31"/>
      <c r="E30" s="19" t="s">
        <v>1975</v>
      </c>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6"/>
      <c r="AM30" s="15"/>
    </row>
    <row r="31" spans="2:65" ht="3.75" customHeight="1">
      <c r="C31" s="22"/>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6"/>
      <c r="AM31" s="15"/>
    </row>
    <row r="32" spans="2:65">
      <c r="C32" s="21" t="s">
        <v>254</v>
      </c>
      <c r="D32" s="19" t="s">
        <v>1575</v>
      </c>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6"/>
      <c r="AM32" s="15"/>
    </row>
    <row r="33" spans="2:63">
      <c r="C33" s="3"/>
      <c r="D33" s="31"/>
      <c r="E33" s="36" t="s">
        <v>248</v>
      </c>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6"/>
      <c r="AM33" s="77">
        <v>0</v>
      </c>
    </row>
    <row r="34" spans="2:63">
      <c r="C34" s="3"/>
      <c r="D34" s="31"/>
      <c r="E34" s="19" t="s">
        <v>1975</v>
      </c>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6"/>
      <c r="AM34" s="15"/>
    </row>
    <row r="35" spans="2:63" ht="6" customHeight="1">
      <c r="C35" s="22"/>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6"/>
      <c r="AM35" s="15"/>
    </row>
    <row r="36" spans="2:63">
      <c r="C36" s="21" t="s">
        <v>257</v>
      </c>
      <c r="D36" s="19" t="s">
        <v>272</v>
      </c>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6"/>
      <c r="AM36" s="15"/>
    </row>
    <row r="37" spans="2:63">
      <c r="C37" s="3"/>
      <c r="D37" s="32" t="s">
        <v>81</v>
      </c>
      <c r="E37" s="36" t="s">
        <v>1673</v>
      </c>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6"/>
      <c r="AM37" s="15"/>
    </row>
    <row r="38" spans="2:63">
      <c r="C38" s="3"/>
      <c r="D38" s="32" t="s">
        <v>81</v>
      </c>
      <c r="E38" s="36" t="s">
        <v>227</v>
      </c>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6"/>
      <c r="AM38" s="15"/>
    </row>
    <row r="39" spans="2:63">
      <c r="C39" s="3"/>
      <c r="D39" s="31"/>
      <c r="E39" s="36" t="s">
        <v>59</v>
      </c>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6"/>
      <c r="AM39" s="15"/>
    </row>
    <row r="40" spans="2:63">
      <c r="C40" s="3"/>
      <c r="D40" s="31"/>
      <c r="E40" s="36" t="s">
        <v>1384</v>
      </c>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6"/>
      <c r="AM40" s="77">
        <v>0</v>
      </c>
    </row>
    <row r="41" spans="2:63" ht="6" customHeight="1">
      <c r="C41" s="23"/>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6"/>
      <c r="AM41" s="15"/>
    </row>
    <row r="42" spans="2:63">
      <c r="C42" s="24" t="s">
        <v>261</v>
      </c>
      <c r="D42" s="33" t="s">
        <v>1969</v>
      </c>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19"/>
      <c r="AL42" s="6"/>
      <c r="AM42" s="15"/>
    </row>
    <row r="43" spans="2:63">
      <c r="D43" s="31"/>
      <c r="E43" s="36" t="s">
        <v>59</v>
      </c>
      <c r="F43" s="33"/>
      <c r="G43" s="33"/>
      <c r="H43" s="33"/>
      <c r="I43" s="33"/>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19"/>
      <c r="AL43" s="6"/>
      <c r="AM43" s="15"/>
    </row>
    <row r="44" spans="2:63">
      <c r="D44" s="31"/>
      <c r="E44" s="36" t="s">
        <v>1384</v>
      </c>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19"/>
      <c r="AL44" s="6"/>
      <c r="AM44" s="77">
        <v>0</v>
      </c>
    </row>
    <row r="45" spans="2:63" ht="4.5" customHeight="1">
      <c r="C45" s="21"/>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6"/>
      <c r="AM45" s="58"/>
    </row>
    <row r="46" spans="2:63" ht="22.5" customHeight="1">
      <c r="B46" s="1" t="s">
        <v>81</v>
      </c>
      <c r="C46" s="221" t="s">
        <v>1976</v>
      </c>
      <c r="D46" s="221"/>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M46" s="58"/>
    </row>
    <row r="47" spans="2:63" ht="7.5" customHeight="1">
      <c r="B47" s="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M47" s="58"/>
    </row>
    <row r="48" spans="2:63" ht="15.75" customHeight="1">
      <c r="B48" s="4" t="s">
        <v>267</v>
      </c>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5" t="str">
        <f>IFERROR(IF(COUNTIF(AM49:AM52,TRUE)=4,"○","×"),"")</f>
        <v>×</v>
      </c>
      <c r="AM48" s="58"/>
      <c r="AN48" s="222" t="s">
        <v>2010</v>
      </c>
      <c r="AO48" s="223"/>
      <c r="AP48" s="223"/>
      <c r="AQ48" s="223"/>
      <c r="AR48" s="223"/>
      <c r="AS48" s="223"/>
      <c r="AT48" s="223"/>
      <c r="AU48" s="223"/>
      <c r="AV48" s="223"/>
      <c r="AW48" s="223"/>
      <c r="AX48" s="223"/>
      <c r="AY48" s="223"/>
      <c r="AZ48" s="223"/>
      <c r="BA48" s="223"/>
      <c r="BB48" s="223"/>
      <c r="BC48" s="223"/>
      <c r="BD48" s="223"/>
      <c r="BE48" s="223"/>
      <c r="BF48" s="223"/>
      <c r="BG48" s="223"/>
      <c r="BH48" s="223"/>
      <c r="BI48" s="223"/>
      <c r="BJ48" s="223"/>
      <c r="BK48" s="224"/>
    </row>
    <row r="49" spans="2:41" ht="24.75" customHeight="1">
      <c r="B49" s="8"/>
      <c r="C49" s="266" t="s">
        <v>79</v>
      </c>
      <c r="D49" s="267"/>
      <c r="E49" s="267"/>
      <c r="F49" s="267"/>
      <c r="G49" s="267"/>
      <c r="H49" s="267"/>
      <c r="I49" s="267"/>
      <c r="J49" s="267"/>
      <c r="K49" s="267"/>
      <c r="L49" s="267"/>
      <c r="M49" s="267"/>
      <c r="N49" s="267"/>
      <c r="O49" s="267"/>
      <c r="P49" s="267"/>
      <c r="Q49" s="267"/>
      <c r="R49" s="267"/>
      <c r="S49" s="267"/>
      <c r="T49" s="267"/>
      <c r="U49" s="267"/>
      <c r="V49" s="267"/>
      <c r="W49" s="267"/>
      <c r="X49" s="267"/>
      <c r="Y49" s="267"/>
      <c r="Z49" s="267"/>
      <c r="AA49" s="267"/>
      <c r="AB49" s="267"/>
      <c r="AC49" s="267"/>
      <c r="AD49" s="267"/>
      <c r="AE49" s="267"/>
      <c r="AF49" s="267"/>
      <c r="AG49" s="267"/>
      <c r="AH49" s="267"/>
      <c r="AI49" s="267"/>
      <c r="AJ49" s="267"/>
      <c r="AK49" s="268"/>
      <c r="AM49" s="78" t="b">
        <v>0</v>
      </c>
      <c r="AN49" s="3"/>
      <c r="AO49" s="3"/>
    </row>
    <row r="50" spans="2:41" ht="25.5" customHeight="1">
      <c r="B50" s="9"/>
      <c r="C50" s="266" t="s">
        <v>64</v>
      </c>
      <c r="D50" s="267"/>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7"/>
      <c r="AE50" s="267"/>
      <c r="AF50" s="267"/>
      <c r="AG50" s="267"/>
      <c r="AH50" s="267"/>
      <c r="AI50" s="267"/>
      <c r="AJ50" s="267"/>
      <c r="AK50" s="267"/>
      <c r="AM50" s="78" t="b">
        <v>0</v>
      </c>
    </row>
    <row r="51" spans="2:41" ht="15.75" customHeight="1">
      <c r="B51" s="9"/>
      <c r="C51" s="266" t="s">
        <v>51</v>
      </c>
      <c r="D51" s="267"/>
      <c r="E51" s="267"/>
      <c r="F51" s="267"/>
      <c r="G51" s="267"/>
      <c r="H51" s="267"/>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7"/>
      <c r="AI51" s="267"/>
      <c r="AJ51" s="267"/>
      <c r="AK51" s="267"/>
      <c r="AM51" s="78" t="b">
        <v>0</v>
      </c>
    </row>
    <row r="52" spans="2:41" ht="16.5" customHeight="1">
      <c r="B52" s="10"/>
      <c r="C52" s="269" t="s">
        <v>130</v>
      </c>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M52" s="78" t="b">
        <v>0</v>
      </c>
    </row>
    <row r="53" spans="2:41" ht="9" customHeight="1">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M53" s="58"/>
    </row>
    <row r="54" spans="2:41" ht="3" customHeight="1">
      <c r="B54" s="11"/>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49" t="str">
        <f>IFERROR(IF(AND(E58&lt;&gt;"",H58&lt;&gt;"",K58&lt;&gt;"",R58&lt;&gt;"",T59&lt;&gt;"",AA59&lt;&gt;""),"○","×"),"")</f>
        <v>×</v>
      </c>
      <c r="AM54" s="58"/>
    </row>
    <row r="55" spans="2:41" ht="12.95" customHeight="1">
      <c r="B55" s="12"/>
      <c r="C55" s="275" t="s">
        <v>269</v>
      </c>
      <c r="D55" s="275"/>
      <c r="E55" s="275"/>
      <c r="F55" s="275"/>
      <c r="G55" s="275"/>
      <c r="H55" s="275"/>
      <c r="I55" s="275"/>
      <c r="J55" s="275"/>
      <c r="K55" s="275"/>
      <c r="L55" s="275"/>
      <c r="M55" s="275"/>
      <c r="N55" s="275"/>
      <c r="O55" s="275"/>
      <c r="P55" s="275"/>
      <c r="Q55" s="275"/>
      <c r="R55" s="275"/>
      <c r="S55" s="275"/>
      <c r="T55" s="275"/>
      <c r="U55" s="275"/>
      <c r="V55" s="275"/>
      <c r="W55" s="275"/>
      <c r="X55" s="275"/>
      <c r="Y55" s="275"/>
      <c r="Z55" s="275"/>
      <c r="AA55" s="275"/>
      <c r="AB55" s="275"/>
      <c r="AC55" s="275"/>
      <c r="AD55" s="275"/>
      <c r="AE55" s="275"/>
      <c r="AF55" s="275"/>
      <c r="AG55" s="275"/>
      <c r="AH55" s="275"/>
      <c r="AI55" s="275"/>
      <c r="AJ55" s="34"/>
      <c r="AK55" s="250"/>
      <c r="AM55" s="58"/>
    </row>
    <row r="56" spans="2:41" ht="17.100000000000001" customHeight="1">
      <c r="B56" s="12"/>
      <c r="C56" s="275"/>
      <c r="D56" s="275"/>
      <c r="E56" s="275"/>
      <c r="F56" s="275"/>
      <c r="G56" s="275"/>
      <c r="H56" s="275"/>
      <c r="I56" s="275"/>
      <c r="J56" s="275"/>
      <c r="K56" s="275"/>
      <c r="L56" s="275"/>
      <c r="M56" s="275"/>
      <c r="N56" s="275"/>
      <c r="O56" s="275"/>
      <c r="P56" s="275"/>
      <c r="Q56" s="275"/>
      <c r="R56" s="275"/>
      <c r="S56" s="275"/>
      <c r="T56" s="275"/>
      <c r="U56" s="275"/>
      <c r="V56" s="275"/>
      <c r="W56" s="275"/>
      <c r="X56" s="275"/>
      <c r="Y56" s="275"/>
      <c r="Z56" s="275"/>
      <c r="AA56" s="275"/>
      <c r="AB56" s="275"/>
      <c r="AC56" s="275"/>
      <c r="AD56" s="275"/>
      <c r="AE56" s="275"/>
      <c r="AF56" s="275"/>
      <c r="AG56" s="275"/>
      <c r="AH56" s="275"/>
      <c r="AI56" s="275"/>
      <c r="AJ56" s="34"/>
      <c r="AK56" s="66"/>
      <c r="AM56" s="58"/>
    </row>
    <row r="57" spans="2:41" ht="3.75" customHeight="1">
      <c r="B57" s="12"/>
      <c r="C57" s="26"/>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66"/>
      <c r="AM57" s="58"/>
    </row>
    <row r="58" spans="2:41">
      <c r="B58" s="13"/>
      <c r="C58" s="27" t="s">
        <v>43</v>
      </c>
      <c r="D58" s="27"/>
      <c r="E58" s="271"/>
      <c r="F58" s="272"/>
      <c r="G58" s="27" t="s">
        <v>12</v>
      </c>
      <c r="H58" s="271"/>
      <c r="I58" s="272"/>
      <c r="J58" s="27" t="s">
        <v>179</v>
      </c>
      <c r="K58" s="271"/>
      <c r="L58" s="272"/>
      <c r="M58" s="27" t="s">
        <v>186</v>
      </c>
      <c r="N58" s="34"/>
      <c r="O58" s="273" t="s">
        <v>181</v>
      </c>
      <c r="P58" s="273"/>
      <c r="Q58" s="273"/>
      <c r="R58" s="274"/>
      <c r="S58" s="274"/>
      <c r="T58" s="274"/>
      <c r="U58" s="274"/>
      <c r="V58" s="274"/>
      <c r="W58" s="274"/>
      <c r="X58" s="274"/>
      <c r="Y58" s="274"/>
      <c r="Z58" s="274"/>
      <c r="AA58" s="274"/>
      <c r="AB58" s="274"/>
      <c r="AC58" s="274"/>
      <c r="AD58" s="274"/>
      <c r="AE58" s="274"/>
      <c r="AF58" s="274"/>
      <c r="AG58" s="274"/>
      <c r="AH58" s="274"/>
      <c r="AI58" s="274"/>
      <c r="AJ58" s="61"/>
      <c r="AK58" s="67"/>
      <c r="AM58" s="58"/>
    </row>
    <row r="59" spans="2:41">
      <c r="B59" s="13"/>
      <c r="C59" s="28"/>
      <c r="D59" s="27"/>
      <c r="E59" s="27"/>
      <c r="F59" s="27"/>
      <c r="G59" s="27"/>
      <c r="H59" s="27"/>
      <c r="I59" s="27"/>
      <c r="J59" s="27"/>
      <c r="K59" s="27"/>
      <c r="L59" s="27"/>
      <c r="M59" s="27"/>
      <c r="N59" s="27"/>
      <c r="O59" s="276" t="s">
        <v>187</v>
      </c>
      <c r="P59" s="276"/>
      <c r="Q59" s="276"/>
      <c r="R59" s="277" t="s">
        <v>71</v>
      </c>
      <c r="S59" s="277"/>
      <c r="T59" s="278"/>
      <c r="U59" s="278"/>
      <c r="V59" s="278"/>
      <c r="W59" s="278"/>
      <c r="X59" s="278"/>
      <c r="Y59" s="279" t="s">
        <v>190</v>
      </c>
      <c r="Z59" s="279"/>
      <c r="AA59" s="278"/>
      <c r="AB59" s="278"/>
      <c r="AC59" s="278"/>
      <c r="AD59" s="278"/>
      <c r="AE59" s="278"/>
      <c r="AF59" s="278"/>
      <c r="AG59" s="278"/>
      <c r="AH59" s="278"/>
      <c r="AI59" s="278"/>
      <c r="AJ59" s="28"/>
      <c r="AK59" s="68"/>
      <c r="AM59" s="58"/>
    </row>
    <row r="60" spans="2:41" ht="5.25" customHeight="1">
      <c r="B60" s="14"/>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69"/>
      <c r="AM60" s="58"/>
    </row>
    <row r="61" spans="2:41" ht="7.5" customHeight="1">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M61" s="58"/>
    </row>
    <row r="62" spans="2:41" s="4" customFormat="1" ht="21" customHeight="1">
      <c r="B62" s="4" t="s">
        <v>1972</v>
      </c>
      <c r="AM62" s="58"/>
    </row>
    <row r="63" spans="2:41">
      <c r="B63" s="183" t="s">
        <v>181</v>
      </c>
      <c r="C63" s="183"/>
      <c r="D63" s="183"/>
      <c r="E63" s="280" t="s">
        <v>1590</v>
      </c>
      <c r="F63" s="280"/>
      <c r="G63" s="280"/>
      <c r="H63" s="281"/>
      <c r="I63" s="281"/>
      <c r="J63" s="281"/>
      <c r="K63" s="281"/>
      <c r="L63" s="281"/>
      <c r="M63" s="281"/>
      <c r="N63" s="281"/>
      <c r="O63" s="281"/>
      <c r="P63" s="281"/>
      <c r="Q63" s="281"/>
      <c r="R63" s="183" t="s">
        <v>1204</v>
      </c>
      <c r="S63" s="183"/>
      <c r="T63" s="183"/>
      <c r="U63" s="51" t="s">
        <v>1963</v>
      </c>
      <c r="V63" s="282"/>
      <c r="W63" s="282"/>
      <c r="X63" s="54" t="s">
        <v>1964</v>
      </c>
      <c r="Y63" s="282"/>
      <c r="Z63" s="283"/>
      <c r="AG63" s="6"/>
      <c r="AH63" s="6"/>
      <c r="AI63" s="6"/>
      <c r="AK63" s="65" t="str">
        <f>IFERROR(IF(AND(H63&lt;&gt;"",V63&lt;&gt;"",Y63&lt;&gt;"",U64&lt;&gt;"",U66&lt;&gt;"",U67&lt;&gt;"",AF66&lt;&gt;"",AF67&lt;&gt;""),"○","×"),"")</f>
        <v>×</v>
      </c>
      <c r="AM63" s="58"/>
    </row>
    <row r="64" spans="2:41">
      <c r="B64" s="183"/>
      <c r="C64" s="183"/>
      <c r="D64" s="183"/>
      <c r="E64" s="284" t="s">
        <v>1965</v>
      </c>
      <c r="F64" s="284"/>
      <c r="G64" s="284"/>
      <c r="H64" s="285" t="str">
        <f>IF(R58="","",R58)</f>
        <v/>
      </c>
      <c r="I64" s="285"/>
      <c r="J64" s="285"/>
      <c r="K64" s="285"/>
      <c r="L64" s="285"/>
      <c r="M64" s="285"/>
      <c r="N64" s="285"/>
      <c r="O64" s="285"/>
      <c r="P64" s="285"/>
      <c r="Q64" s="285"/>
      <c r="R64" s="183"/>
      <c r="S64" s="183"/>
      <c r="T64" s="183"/>
      <c r="U64" s="286"/>
      <c r="V64" s="287"/>
      <c r="W64" s="287"/>
      <c r="X64" s="287"/>
      <c r="Y64" s="287"/>
      <c r="Z64" s="287"/>
      <c r="AA64" s="287"/>
      <c r="AB64" s="287"/>
      <c r="AC64" s="287"/>
      <c r="AD64" s="287"/>
      <c r="AE64" s="287"/>
      <c r="AF64" s="287"/>
      <c r="AG64" s="287"/>
      <c r="AH64" s="287"/>
      <c r="AI64" s="287"/>
      <c r="AJ64" s="287"/>
      <c r="AK64" s="288"/>
      <c r="AM64" s="58"/>
    </row>
    <row r="65" spans="2:39" ht="9.75" customHeight="1">
      <c r="B65" s="15"/>
      <c r="C65" s="15"/>
      <c r="D65" s="15"/>
      <c r="E65" s="21"/>
      <c r="F65" s="21"/>
      <c r="G65" s="21"/>
      <c r="H65" s="21"/>
      <c r="I65" s="21"/>
      <c r="J65" s="21"/>
      <c r="K65" s="21"/>
      <c r="L65" s="21"/>
      <c r="M65" s="21"/>
      <c r="N65" s="21"/>
      <c r="O65" s="47"/>
      <c r="P65" s="47"/>
      <c r="Q65" s="48"/>
      <c r="R65" s="48"/>
      <c r="S65" s="48"/>
      <c r="T65" s="48"/>
      <c r="U65" s="48"/>
      <c r="V65" s="48"/>
      <c r="W65" s="48"/>
      <c r="X65" s="48"/>
      <c r="Y65" s="48"/>
      <c r="Z65" s="6"/>
      <c r="AA65" s="6"/>
      <c r="AB65" s="6"/>
      <c r="AC65" s="6"/>
      <c r="AD65" s="6"/>
      <c r="AE65" s="6"/>
      <c r="AF65" s="6"/>
      <c r="AG65" s="60"/>
      <c r="AH65" s="60"/>
      <c r="AI65" s="60"/>
      <c r="AJ65" s="62"/>
      <c r="AK65" s="62"/>
      <c r="AM65" s="58"/>
    </row>
    <row r="66" spans="2:39">
      <c r="B66" s="183" t="s">
        <v>1966</v>
      </c>
      <c r="C66" s="183"/>
      <c r="D66" s="183"/>
      <c r="E66" s="183" t="s">
        <v>71</v>
      </c>
      <c r="F66" s="183"/>
      <c r="G66" s="183"/>
      <c r="H66" s="289" t="str">
        <f>IF(T59="","",T59)</f>
        <v/>
      </c>
      <c r="I66" s="289"/>
      <c r="J66" s="289"/>
      <c r="K66" s="289"/>
      <c r="L66" s="289"/>
      <c r="M66" s="289"/>
      <c r="N66" s="289"/>
      <c r="O66" s="183" t="s">
        <v>1834</v>
      </c>
      <c r="P66" s="183"/>
      <c r="Q66" s="183"/>
      <c r="R66" s="280" t="s">
        <v>1590</v>
      </c>
      <c r="S66" s="280"/>
      <c r="T66" s="280"/>
      <c r="U66" s="281"/>
      <c r="V66" s="281"/>
      <c r="W66" s="281"/>
      <c r="X66" s="281"/>
      <c r="Y66" s="281"/>
      <c r="Z66" s="281"/>
      <c r="AA66" s="281"/>
      <c r="AB66" s="290" t="s">
        <v>1967</v>
      </c>
      <c r="AC66" s="291"/>
      <c r="AD66" s="291"/>
      <c r="AE66" s="292"/>
      <c r="AF66" s="293"/>
      <c r="AG66" s="293"/>
      <c r="AH66" s="293"/>
      <c r="AI66" s="293"/>
      <c r="AJ66" s="293"/>
      <c r="AK66" s="293"/>
      <c r="AM66" s="58"/>
    </row>
    <row r="67" spans="2:39" ht="18.75">
      <c r="B67" s="183"/>
      <c r="C67" s="183"/>
      <c r="D67" s="183"/>
      <c r="E67" s="183" t="s">
        <v>190</v>
      </c>
      <c r="F67" s="183"/>
      <c r="G67" s="183"/>
      <c r="H67" s="289" t="str">
        <f>IF(AA59="","",AA59)</f>
        <v/>
      </c>
      <c r="I67" s="289"/>
      <c r="J67" s="289"/>
      <c r="K67" s="289"/>
      <c r="L67" s="289"/>
      <c r="M67" s="289"/>
      <c r="N67" s="289"/>
      <c r="O67" s="183"/>
      <c r="P67" s="183"/>
      <c r="Q67" s="183"/>
      <c r="R67" s="284" t="s">
        <v>190</v>
      </c>
      <c r="S67" s="284"/>
      <c r="T67" s="284"/>
      <c r="U67" s="301"/>
      <c r="V67" s="301"/>
      <c r="W67" s="301"/>
      <c r="X67" s="301"/>
      <c r="Y67" s="301"/>
      <c r="Z67" s="301"/>
      <c r="AA67" s="301"/>
      <c r="AB67" s="290" t="s">
        <v>1968</v>
      </c>
      <c r="AC67" s="291"/>
      <c r="AD67" s="291"/>
      <c r="AE67" s="292"/>
      <c r="AF67" s="302"/>
      <c r="AG67" s="293"/>
      <c r="AH67" s="293"/>
      <c r="AI67" s="293"/>
      <c r="AJ67" s="293"/>
      <c r="AK67" s="293"/>
      <c r="AM67" s="58"/>
    </row>
    <row r="68" spans="2:39">
      <c r="AM68" s="58"/>
    </row>
    <row r="69" spans="2:39" ht="29.25" customHeight="1">
      <c r="B69" s="303" t="s">
        <v>1212</v>
      </c>
      <c r="C69" s="303"/>
      <c r="D69" s="303"/>
      <c r="E69" s="303"/>
      <c r="F69" s="303"/>
      <c r="G69" s="303"/>
      <c r="H69" s="303"/>
      <c r="I69" s="303"/>
      <c r="J69" s="303"/>
      <c r="K69" s="303"/>
      <c r="L69" s="303"/>
      <c r="M69" s="303"/>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4"/>
      <c r="AM69" s="58"/>
    </row>
    <row r="70" spans="2:39">
      <c r="B70" s="305" t="s">
        <v>86</v>
      </c>
      <c r="C70" s="306"/>
      <c r="D70" s="306"/>
      <c r="E70" s="307"/>
      <c r="F70" s="308" t="s">
        <v>87</v>
      </c>
      <c r="G70" s="309"/>
      <c r="H70" s="309"/>
      <c r="I70" s="309"/>
      <c r="J70" s="309"/>
      <c r="K70" s="309"/>
      <c r="L70" s="309"/>
      <c r="M70" s="309"/>
      <c r="N70" s="309"/>
      <c r="O70" s="309"/>
      <c r="P70" s="309"/>
      <c r="Q70" s="309"/>
      <c r="R70" s="309"/>
      <c r="S70" s="309"/>
      <c r="T70" s="309"/>
      <c r="U70" s="309"/>
      <c r="V70" s="309"/>
      <c r="W70" s="309"/>
      <c r="X70" s="309"/>
      <c r="Y70" s="309"/>
      <c r="Z70" s="309"/>
      <c r="AA70" s="309"/>
      <c r="AB70" s="309"/>
      <c r="AC70" s="309"/>
      <c r="AD70" s="309"/>
      <c r="AE70" s="309"/>
      <c r="AF70" s="309"/>
      <c r="AG70" s="309"/>
      <c r="AH70" s="309"/>
      <c r="AI70" s="309"/>
      <c r="AJ70" s="310"/>
      <c r="AK70" s="64" t="str">
        <f>IFERROR(IF(COUNTIF(AM71:AM95,TRUE)&gt;=1,"○","×"),"")</f>
        <v>×</v>
      </c>
      <c r="AM70" s="58"/>
    </row>
    <row r="71" spans="2:39" ht="13.5" customHeight="1">
      <c r="B71" s="317" t="s">
        <v>94</v>
      </c>
      <c r="C71" s="318"/>
      <c r="D71" s="318"/>
      <c r="E71" s="318"/>
      <c r="F71" s="37"/>
      <c r="G71" s="405" t="s">
        <v>1789</v>
      </c>
      <c r="H71" s="405"/>
      <c r="I71" s="405"/>
      <c r="J71" s="405"/>
      <c r="K71" s="405"/>
      <c r="L71" s="405"/>
      <c r="M71" s="405"/>
      <c r="N71" s="405"/>
      <c r="O71" s="405"/>
      <c r="P71" s="405"/>
      <c r="Q71" s="405"/>
      <c r="R71" s="405"/>
      <c r="S71" s="405"/>
      <c r="T71" s="405"/>
      <c r="U71" s="405"/>
      <c r="V71" s="405"/>
      <c r="W71" s="405"/>
      <c r="X71" s="405"/>
      <c r="Y71" s="405"/>
      <c r="Z71" s="405"/>
      <c r="AA71" s="405"/>
      <c r="AB71" s="405"/>
      <c r="AC71" s="405"/>
      <c r="AD71" s="405"/>
      <c r="AE71" s="405"/>
      <c r="AF71" s="405"/>
      <c r="AG71" s="405"/>
      <c r="AH71" s="405"/>
      <c r="AI71" s="405"/>
      <c r="AJ71" s="405"/>
      <c r="AK71" s="406"/>
      <c r="AM71" s="78" t="b">
        <v>0</v>
      </c>
    </row>
    <row r="72" spans="2:39" ht="13.5" customHeight="1">
      <c r="B72" s="319"/>
      <c r="C72" s="320"/>
      <c r="D72" s="320"/>
      <c r="E72" s="320"/>
      <c r="F72" s="38"/>
      <c r="G72" s="297" t="s">
        <v>98</v>
      </c>
      <c r="H72" s="297"/>
      <c r="I72" s="297"/>
      <c r="J72" s="297"/>
      <c r="K72" s="297"/>
      <c r="L72" s="297"/>
      <c r="M72" s="297"/>
      <c r="N72" s="297"/>
      <c r="O72" s="297"/>
      <c r="P72" s="297"/>
      <c r="Q72" s="297"/>
      <c r="R72" s="297"/>
      <c r="S72" s="297"/>
      <c r="T72" s="297"/>
      <c r="U72" s="297"/>
      <c r="V72" s="297"/>
      <c r="W72" s="297"/>
      <c r="X72" s="297"/>
      <c r="Y72" s="297"/>
      <c r="Z72" s="297"/>
      <c r="AA72" s="297"/>
      <c r="AB72" s="297"/>
      <c r="AC72" s="297"/>
      <c r="AD72" s="297"/>
      <c r="AE72" s="297"/>
      <c r="AF72" s="297"/>
      <c r="AG72" s="297"/>
      <c r="AH72" s="297"/>
      <c r="AI72" s="297"/>
      <c r="AJ72" s="297"/>
      <c r="AK72" s="70"/>
      <c r="AM72" s="78" t="b">
        <v>0</v>
      </c>
    </row>
    <row r="73" spans="2:39" ht="13.5" customHeight="1">
      <c r="B73" s="319"/>
      <c r="C73" s="320"/>
      <c r="D73" s="320"/>
      <c r="E73" s="320"/>
      <c r="F73" s="38"/>
      <c r="G73" s="297" t="s">
        <v>23</v>
      </c>
      <c r="H73" s="297"/>
      <c r="I73" s="297"/>
      <c r="J73" s="297"/>
      <c r="K73" s="297"/>
      <c r="L73" s="297"/>
      <c r="M73" s="297"/>
      <c r="N73" s="297"/>
      <c r="O73" s="297"/>
      <c r="P73" s="297"/>
      <c r="Q73" s="297"/>
      <c r="R73" s="297"/>
      <c r="S73" s="297"/>
      <c r="T73" s="297"/>
      <c r="U73" s="297"/>
      <c r="V73" s="297"/>
      <c r="W73" s="297"/>
      <c r="X73" s="297"/>
      <c r="Y73" s="297"/>
      <c r="Z73" s="297"/>
      <c r="AA73" s="297"/>
      <c r="AB73" s="297"/>
      <c r="AC73" s="297"/>
      <c r="AD73" s="297"/>
      <c r="AE73" s="297"/>
      <c r="AF73" s="297"/>
      <c r="AG73" s="297"/>
      <c r="AH73" s="297"/>
      <c r="AI73" s="297"/>
      <c r="AJ73" s="297"/>
      <c r="AK73" s="70"/>
      <c r="AM73" s="78" t="b">
        <v>0</v>
      </c>
    </row>
    <row r="74" spans="2:39" ht="13.5" customHeight="1">
      <c r="B74" s="321"/>
      <c r="C74" s="322"/>
      <c r="D74" s="322"/>
      <c r="E74" s="322"/>
      <c r="F74" s="39"/>
      <c r="G74" s="294" t="s">
        <v>1216</v>
      </c>
      <c r="H74" s="294"/>
      <c r="I74" s="294"/>
      <c r="J74" s="294"/>
      <c r="K74" s="294"/>
      <c r="L74" s="294"/>
      <c r="M74" s="294"/>
      <c r="N74" s="294"/>
      <c r="O74" s="294"/>
      <c r="P74" s="294"/>
      <c r="Q74" s="294"/>
      <c r="R74" s="294"/>
      <c r="S74" s="294"/>
      <c r="T74" s="294"/>
      <c r="U74" s="294"/>
      <c r="V74" s="294"/>
      <c r="W74" s="294"/>
      <c r="X74" s="294"/>
      <c r="Y74" s="294"/>
      <c r="Z74" s="294"/>
      <c r="AA74" s="294"/>
      <c r="AB74" s="294"/>
      <c r="AC74" s="294"/>
      <c r="AD74" s="294"/>
      <c r="AE74" s="294"/>
      <c r="AF74" s="294"/>
      <c r="AG74" s="294"/>
      <c r="AH74" s="294"/>
      <c r="AI74" s="294"/>
      <c r="AJ74" s="294"/>
      <c r="AK74" s="71"/>
      <c r="AM74" s="78" t="b">
        <v>0</v>
      </c>
    </row>
    <row r="75" spans="2:39" ht="32.25" customHeight="1">
      <c r="B75" s="317" t="s">
        <v>100</v>
      </c>
      <c r="C75" s="318"/>
      <c r="D75" s="318"/>
      <c r="E75" s="318"/>
      <c r="F75" s="40"/>
      <c r="G75" s="295" t="s">
        <v>667</v>
      </c>
      <c r="H75" s="295"/>
      <c r="I75" s="295"/>
      <c r="J75" s="295"/>
      <c r="K75" s="295"/>
      <c r="L75" s="295"/>
      <c r="M75" s="295"/>
      <c r="N75" s="295"/>
      <c r="O75" s="295"/>
      <c r="P75" s="295"/>
      <c r="Q75" s="295"/>
      <c r="R75" s="295"/>
      <c r="S75" s="295"/>
      <c r="T75" s="295"/>
      <c r="U75" s="295"/>
      <c r="V75" s="295"/>
      <c r="W75" s="295"/>
      <c r="X75" s="295"/>
      <c r="Y75" s="295"/>
      <c r="Z75" s="295"/>
      <c r="AA75" s="295"/>
      <c r="AB75" s="295"/>
      <c r="AC75" s="295"/>
      <c r="AD75" s="295"/>
      <c r="AE75" s="295"/>
      <c r="AF75" s="295"/>
      <c r="AG75" s="295"/>
      <c r="AH75" s="295"/>
      <c r="AI75" s="295"/>
      <c r="AJ75" s="295"/>
      <c r="AK75" s="296"/>
      <c r="AM75" s="78" t="b">
        <v>0</v>
      </c>
    </row>
    <row r="76" spans="2:39" ht="13.5" customHeight="1">
      <c r="B76" s="319"/>
      <c r="C76" s="320"/>
      <c r="D76" s="320"/>
      <c r="E76" s="320"/>
      <c r="F76" s="38"/>
      <c r="G76" s="297" t="s">
        <v>107</v>
      </c>
      <c r="H76" s="297"/>
      <c r="I76" s="297"/>
      <c r="J76" s="297"/>
      <c r="K76" s="297"/>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297"/>
      <c r="AJ76" s="297"/>
      <c r="AK76" s="72"/>
      <c r="AM76" s="78" t="b">
        <v>0</v>
      </c>
    </row>
    <row r="77" spans="2:39" ht="13.5" customHeight="1">
      <c r="B77" s="319"/>
      <c r="C77" s="320"/>
      <c r="D77" s="320"/>
      <c r="E77" s="320"/>
      <c r="F77" s="38"/>
      <c r="G77" s="297" t="s">
        <v>115</v>
      </c>
      <c r="H77" s="297"/>
      <c r="I77" s="297"/>
      <c r="J77" s="297"/>
      <c r="K77" s="297"/>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70"/>
      <c r="AM77" s="78" t="b">
        <v>0</v>
      </c>
    </row>
    <row r="78" spans="2:39" ht="13.5" customHeight="1">
      <c r="B78" s="321"/>
      <c r="C78" s="322"/>
      <c r="D78" s="322"/>
      <c r="E78" s="322"/>
      <c r="F78" s="41"/>
      <c r="G78" s="298" t="s">
        <v>92</v>
      </c>
      <c r="H78" s="298"/>
      <c r="I78" s="298"/>
      <c r="J78" s="298"/>
      <c r="K78" s="298"/>
      <c r="L78" s="298"/>
      <c r="M78" s="298"/>
      <c r="N78" s="298"/>
      <c r="O78" s="298"/>
      <c r="P78" s="298"/>
      <c r="Q78" s="298"/>
      <c r="R78" s="298"/>
      <c r="S78" s="298"/>
      <c r="T78" s="298"/>
      <c r="U78" s="298"/>
      <c r="V78" s="298"/>
      <c r="W78" s="298"/>
      <c r="X78" s="298"/>
      <c r="Y78" s="298"/>
      <c r="Z78" s="298"/>
      <c r="AA78" s="298"/>
      <c r="AB78" s="298"/>
      <c r="AC78" s="298"/>
      <c r="AD78" s="298"/>
      <c r="AE78" s="298"/>
      <c r="AF78" s="298"/>
      <c r="AG78" s="298"/>
      <c r="AH78" s="298"/>
      <c r="AI78" s="298"/>
      <c r="AJ78" s="298"/>
      <c r="AK78" s="299"/>
      <c r="AM78" s="78" t="b">
        <v>0</v>
      </c>
    </row>
    <row r="79" spans="2:39" ht="13.5" customHeight="1">
      <c r="B79" s="317" t="s">
        <v>120</v>
      </c>
      <c r="C79" s="318"/>
      <c r="D79" s="318"/>
      <c r="E79" s="399"/>
      <c r="F79" s="42"/>
      <c r="G79" s="300" t="s">
        <v>112</v>
      </c>
      <c r="H79" s="300"/>
      <c r="I79" s="300"/>
      <c r="J79" s="300"/>
      <c r="K79" s="300"/>
      <c r="L79" s="300"/>
      <c r="M79" s="300"/>
      <c r="N79" s="300"/>
      <c r="O79" s="300"/>
      <c r="P79" s="300"/>
      <c r="Q79" s="300"/>
      <c r="R79" s="300"/>
      <c r="S79" s="300"/>
      <c r="T79" s="300"/>
      <c r="U79" s="300"/>
      <c r="V79" s="300"/>
      <c r="W79" s="300"/>
      <c r="X79" s="300"/>
      <c r="Y79" s="300"/>
      <c r="Z79" s="300"/>
      <c r="AA79" s="300"/>
      <c r="AB79" s="300"/>
      <c r="AC79" s="300"/>
      <c r="AD79" s="300"/>
      <c r="AE79" s="300"/>
      <c r="AF79" s="300"/>
      <c r="AG79" s="300"/>
      <c r="AH79" s="300"/>
      <c r="AI79" s="300"/>
      <c r="AJ79" s="300"/>
      <c r="AK79" s="72"/>
      <c r="AM79" s="78" t="b">
        <v>0</v>
      </c>
    </row>
    <row r="80" spans="2:39" ht="26.25" customHeight="1">
      <c r="B80" s="319"/>
      <c r="C80" s="320"/>
      <c r="D80" s="320"/>
      <c r="E80" s="400"/>
      <c r="F80" s="38"/>
      <c r="G80" s="297" t="s">
        <v>123</v>
      </c>
      <c r="H80" s="297"/>
      <c r="I80" s="297"/>
      <c r="J80" s="297"/>
      <c r="K80" s="297"/>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70"/>
      <c r="AM80" s="78" t="b">
        <v>0</v>
      </c>
    </row>
    <row r="81" spans="2:66" ht="13.5" customHeight="1">
      <c r="B81" s="319"/>
      <c r="C81" s="320"/>
      <c r="D81" s="320"/>
      <c r="E81" s="400"/>
      <c r="F81" s="38"/>
      <c r="G81" s="297" t="s">
        <v>124</v>
      </c>
      <c r="H81" s="297"/>
      <c r="I81" s="297"/>
      <c r="J81" s="297"/>
      <c r="K81" s="297"/>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70"/>
      <c r="AM81" s="78" t="b">
        <v>0</v>
      </c>
    </row>
    <row r="82" spans="2:66" ht="14.25" customHeight="1">
      <c r="B82" s="319"/>
      <c r="C82" s="320"/>
      <c r="D82" s="320"/>
      <c r="E82" s="400"/>
      <c r="F82" s="38"/>
      <c r="G82" s="311" t="s">
        <v>133</v>
      </c>
      <c r="H82" s="311"/>
      <c r="I82" s="311"/>
      <c r="J82" s="311"/>
      <c r="K82" s="311"/>
      <c r="L82" s="311"/>
      <c r="M82" s="311"/>
      <c r="N82" s="311"/>
      <c r="O82" s="311"/>
      <c r="P82" s="311"/>
      <c r="Q82" s="311"/>
      <c r="R82" s="311"/>
      <c r="S82" s="311"/>
      <c r="T82" s="311"/>
      <c r="U82" s="311"/>
      <c r="V82" s="311"/>
      <c r="W82" s="311"/>
      <c r="X82" s="311"/>
      <c r="Y82" s="311"/>
      <c r="Z82" s="311"/>
      <c r="AA82" s="311"/>
      <c r="AB82" s="311"/>
      <c r="AC82" s="311"/>
      <c r="AD82" s="311"/>
      <c r="AE82" s="311"/>
      <c r="AF82" s="311"/>
      <c r="AG82" s="311"/>
      <c r="AH82" s="311"/>
      <c r="AI82" s="311"/>
      <c r="AJ82" s="311"/>
      <c r="AK82" s="70"/>
      <c r="AM82" s="78" t="b">
        <v>0</v>
      </c>
    </row>
    <row r="83" spans="2:66" ht="13.5" customHeight="1">
      <c r="B83" s="321"/>
      <c r="C83" s="322"/>
      <c r="D83" s="322"/>
      <c r="E83" s="401"/>
      <c r="F83" s="43"/>
      <c r="G83" s="402" t="s">
        <v>1690</v>
      </c>
      <c r="H83" s="402"/>
      <c r="I83" s="402"/>
      <c r="J83" s="402"/>
      <c r="K83" s="402"/>
      <c r="L83" s="402"/>
      <c r="M83" s="402"/>
      <c r="N83" s="402"/>
      <c r="O83" s="402"/>
      <c r="P83" s="402"/>
      <c r="Q83" s="402"/>
      <c r="R83" s="402"/>
      <c r="S83" s="402"/>
      <c r="T83" s="402"/>
      <c r="U83" s="402"/>
      <c r="V83" s="402"/>
      <c r="W83" s="402"/>
      <c r="X83" s="402"/>
      <c r="Y83" s="402"/>
      <c r="Z83" s="402"/>
      <c r="AA83" s="402"/>
      <c r="AB83" s="402"/>
      <c r="AC83" s="402"/>
      <c r="AD83" s="402"/>
      <c r="AE83" s="402"/>
      <c r="AF83" s="402"/>
      <c r="AG83" s="402"/>
      <c r="AH83" s="402"/>
      <c r="AI83" s="402"/>
      <c r="AJ83" s="402"/>
      <c r="AK83" s="403"/>
      <c r="AM83" s="78" t="b">
        <v>0</v>
      </c>
    </row>
    <row r="84" spans="2:66" ht="21.75" customHeight="1">
      <c r="B84" s="317" t="s">
        <v>138</v>
      </c>
      <c r="C84" s="318"/>
      <c r="D84" s="318"/>
      <c r="E84" s="318"/>
      <c r="F84" s="40"/>
      <c r="G84" s="404" t="s">
        <v>2027</v>
      </c>
      <c r="H84" s="404"/>
      <c r="I84" s="404"/>
      <c r="J84" s="404"/>
      <c r="K84" s="404"/>
      <c r="L84" s="404"/>
      <c r="M84" s="404"/>
      <c r="N84" s="404"/>
      <c r="O84" s="404"/>
      <c r="P84" s="404"/>
      <c r="Q84" s="404"/>
      <c r="R84" s="404"/>
      <c r="S84" s="404"/>
      <c r="T84" s="404"/>
      <c r="U84" s="404"/>
      <c r="V84" s="404"/>
      <c r="W84" s="404"/>
      <c r="X84" s="404"/>
      <c r="Y84" s="404"/>
      <c r="Z84" s="404"/>
      <c r="AA84" s="404"/>
      <c r="AB84" s="404"/>
      <c r="AC84" s="404"/>
      <c r="AD84" s="404"/>
      <c r="AE84" s="404"/>
      <c r="AF84" s="404"/>
      <c r="AG84" s="404"/>
      <c r="AH84" s="404"/>
      <c r="AI84" s="404"/>
      <c r="AJ84" s="404"/>
      <c r="AK84" s="72"/>
      <c r="AM84" s="78" t="b">
        <v>0</v>
      </c>
    </row>
    <row r="85" spans="2:66" ht="24" customHeight="1">
      <c r="B85" s="319"/>
      <c r="C85" s="320"/>
      <c r="D85" s="320"/>
      <c r="E85" s="320"/>
      <c r="F85" s="38"/>
      <c r="G85" s="311" t="s">
        <v>150</v>
      </c>
      <c r="H85" s="311"/>
      <c r="I85" s="311"/>
      <c r="J85" s="311"/>
      <c r="K85" s="311"/>
      <c r="L85" s="311"/>
      <c r="M85" s="311"/>
      <c r="N85" s="311"/>
      <c r="O85" s="311"/>
      <c r="P85" s="311"/>
      <c r="Q85" s="311"/>
      <c r="R85" s="311"/>
      <c r="S85" s="311"/>
      <c r="T85" s="311"/>
      <c r="U85" s="311"/>
      <c r="V85" s="311"/>
      <c r="W85" s="311"/>
      <c r="X85" s="311"/>
      <c r="Y85" s="311"/>
      <c r="Z85" s="311"/>
      <c r="AA85" s="311"/>
      <c r="AB85" s="311"/>
      <c r="AC85" s="311"/>
      <c r="AD85" s="311"/>
      <c r="AE85" s="311"/>
      <c r="AF85" s="311"/>
      <c r="AG85" s="311"/>
      <c r="AH85" s="311"/>
      <c r="AI85" s="311"/>
      <c r="AJ85" s="311"/>
      <c r="AK85" s="72"/>
      <c r="AM85" s="78" t="b">
        <v>0</v>
      </c>
    </row>
    <row r="86" spans="2:66" ht="13.5" customHeight="1">
      <c r="B86" s="319"/>
      <c r="C86" s="320"/>
      <c r="D86" s="320"/>
      <c r="E86" s="320"/>
      <c r="F86" s="38"/>
      <c r="G86" s="311" t="s">
        <v>136</v>
      </c>
      <c r="H86" s="311"/>
      <c r="I86" s="311"/>
      <c r="J86" s="311"/>
      <c r="K86" s="311"/>
      <c r="L86" s="311"/>
      <c r="M86" s="311"/>
      <c r="N86" s="311"/>
      <c r="O86" s="311"/>
      <c r="P86" s="311"/>
      <c r="Q86" s="311"/>
      <c r="R86" s="311"/>
      <c r="S86" s="311"/>
      <c r="T86" s="311"/>
      <c r="U86" s="311"/>
      <c r="V86" s="311"/>
      <c r="W86" s="311"/>
      <c r="X86" s="311"/>
      <c r="Y86" s="311"/>
      <c r="Z86" s="311"/>
      <c r="AA86" s="311"/>
      <c r="AB86" s="311"/>
      <c r="AC86" s="311"/>
      <c r="AD86" s="311"/>
      <c r="AE86" s="311"/>
      <c r="AF86" s="311"/>
      <c r="AG86" s="311"/>
      <c r="AH86" s="311"/>
      <c r="AI86" s="311"/>
      <c r="AJ86" s="311"/>
      <c r="AK86" s="73"/>
      <c r="AM86" s="78" t="b">
        <v>0</v>
      </c>
    </row>
    <row r="87" spans="2:66" ht="13.5" customHeight="1">
      <c r="B87" s="321"/>
      <c r="C87" s="322"/>
      <c r="D87" s="322"/>
      <c r="E87" s="322"/>
      <c r="F87" s="41"/>
      <c r="G87" s="298" t="s">
        <v>96</v>
      </c>
      <c r="H87" s="298"/>
      <c r="I87" s="298"/>
      <c r="J87" s="298"/>
      <c r="K87" s="298"/>
      <c r="L87" s="298"/>
      <c r="M87" s="298"/>
      <c r="N87" s="298"/>
      <c r="O87" s="298"/>
      <c r="P87" s="298"/>
      <c r="Q87" s="298"/>
      <c r="R87" s="298"/>
      <c r="S87" s="298"/>
      <c r="T87" s="298"/>
      <c r="U87" s="298"/>
      <c r="V87" s="298"/>
      <c r="W87" s="298"/>
      <c r="X87" s="298"/>
      <c r="Y87" s="298"/>
      <c r="Z87" s="298"/>
      <c r="AA87" s="298"/>
      <c r="AB87" s="298"/>
      <c r="AC87" s="298"/>
      <c r="AD87" s="298"/>
      <c r="AE87" s="298"/>
      <c r="AF87" s="298"/>
      <c r="AG87" s="298"/>
      <c r="AH87" s="298"/>
      <c r="AI87" s="298"/>
      <c r="AJ87" s="298"/>
      <c r="AK87" s="299"/>
      <c r="AM87" s="78" t="b">
        <v>0</v>
      </c>
    </row>
    <row r="88" spans="2:66" ht="13.5" customHeight="1">
      <c r="B88" s="317" t="s">
        <v>82</v>
      </c>
      <c r="C88" s="318"/>
      <c r="D88" s="318"/>
      <c r="E88" s="318"/>
      <c r="F88" s="42"/>
      <c r="G88" s="295" t="s">
        <v>155</v>
      </c>
      <c r="H88" s="295"/>
      <c r="I88" s="295"/>
      <c r="J88" s="295"/>
      <c r="K88" s="295"/>
      <c r="L88" s="295"/>
      <c r="M88" s="295"/>
      <c r="N88" s="295"/>
      <c r="O88" s="295"/>
      <c r="P88" s="295"/>
      <c r="Q88" s="295"/>
      <c r="R88" s="295"/>
      <c r="S88" s="295"/>
      <c r="T88" s="295"/>
      <c r="U88" s="295"/>
      <c r="V88" s="295"/>
      <c r="W88" s="295"/>
      <c r="X88" s="295"/>
      <c r="Y88" s="295"/>
      <c r="Z88" s="295"/>
      <c r="AA88" s="295"/>
      <c r="AB88" s="295"/>
      <c r="AC88" s="295"/>
      <c r="AD88" s="295"/>
      <c r="AE88" s="295"/>
      <c r="AF88" s="295"/>
      <c r="AG88" s="295"/>
      <c r="AH88" s="295"/>
      <c r="AI88" s="295"/>
      <c r="AJ88" s="295"/>
      <c r="AK88" s="72"/>
      <c r="AM88" s="78" t="b">
        <v>0</v>
      </c>
    </row>
    <row r="89" spans="2:66" ht="25.5" customHeight="1">
      <c r="B89" s="319"/>
      <c r="C89" s="320"/>
      <c r="D89" s="320"/>
      <c r="E89" s="320"/>
      <c r="F89" s="38"/>
      <c r="G89" s="311" t="s">
        <v>156</v>
      </c>
      <c r="H89" s="311"/>
      <c r="I89" s="311"/>
      <c r="J89" s="311"/>
      <c r="K89" s="311"/>
      <c r="L89" s="311"/>
      <c r="M89" s="311"/>
      <c r="N89" s="311"/>
      <c r="O89" s="311"/>
      <c r="P89" s="311"/>
      <c r="Q89" s="311"/>
      <c r="R89" s="311"/>
      <c r="S89" s="311"/>
      <c r="T89" s="311"/>
      <c r="U89" s="311"/>
      <c r="V89" s="311"/>
      <c r="W89" s="311"/>
      <c r="X89" s="311"/>
      <c r="Y89" s="311"/>
      <c r="Z89" s="311"/>
      <c r="AA89" s="311"/>
      <c r="AB89" s="311"/>
      <c r="AC89" s="311"/>
      <c r="AD89" s="311"/>
      <c r="AE89" s="311"/>
      <c r="AF89" s="311"/>
      <c r="AG89" s="311"/>
      <c r="AH89" s="311"/>
      <c r="AI89" s="311"/>
      <c r="AJ89" s="311"/>
      <c r="AK89" s="70"/>
      <c r="AM89" s="78" t="b">
        <v>0</v>
      </c>
    </row>
    <row r="90" spans="2:66" ht="22.5" customHeight="1">
      <c r="B90" s="319"/>
      <c r="C90" s="320"/>
      <c r="D90" s="320"/>
      <c r="E90" s="320"/>
      <c r="F90" s="38"/>
      <c r="G90" s="311" t="s">
        <v>15</v>
      </c>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70"/>
      <c r="AM90" s="78" t="b">
        <v>0</v>
      </c>
    </row>
    <row r="91" spans="2:66" ht="14.25" customHeight="1">
      <c r="B91" s="321"/>
      <c r="C91" s="322"/>
      <c r="D91" s="322"/>
      <c r="E91" s="322"/>
      <c r="F91" s="41"/>
      <c r="G91" s="298" t="s">
        <v>163</v>
      </c>
      <c r="H91" s="298"/>
      <c r="I91" s="298"/>
      <c r="J91" s="298"/>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74"/>
      <c r="AM91" s="78" t="b">
        <v>0</v>
      </c>
    </row>
    <row r="92" spans="2:66" ht="21.75" customHeight="1">
      <c r="B92" s="317" t="s">
        <v>164</v>
      </c>
      <c r="C92" s="318"/>
      <c r="D92" s="318"/>
      <c r="E92" s="318"/>
      <c r="F92" s="42"/>
      <c r="G92" s="295" t="s">
        <v>2028</v>
      </c>
      <c r="H92" s="295"/>
      <c r="I92" s="295"/>
      <c r="J92" s="295"/>
      <c r="K92" s="295"/>
      <c r="L92" s="295"/>
      <c r="M92" s="295"/>
      <c r="N92" s="295"/>
      <c r="O92" s="295"/>
      <c r="P92" s="295"/>
      <c r="Q92" s="295"/>
      <c r="R92" s="295"/>
      <c r="S92" s="295"/>
      <c r="T92" s="295"/>
      <c r="U92" s="295"/>
      <c r="V92" s="295"/>
      <c r="W92" s="295"/>
      <c r="X92" s="295"/>
      <c r="Y92" s="295"/>
      <c r="Z92" s="295"/>
      <c r="AA92" s="295"/>
      <c r="AB92" s="295"/>
      <c r="AC92" s="295"/>
      <c r="AD92" s="295"/>
      <c r="AE92" s="295"/>
      <c r="AF92" s="295"/>
      <c r="AG92" s="295"/>
      <c r="AH92" s="295"/>
      <c r="AI92" s="295"/>
      <c r="AJ92" s="295"/>
      <c r="AK92" s="296"/>
      <c r="AM92" s="78" t="b">
        <v>0</v>
      </c>
    </row>
    <row r="93" spans="2:66" ht="13.5" customHeight="1">
      <c r="B93" s="319"/>
      <c r="C93" s="320"/>
      <c r="D93" s="320"/>
      <c r="E93" s="320"/>
      <c r="F93" s="38"/>
      <c r="G93" s="311" t="s">
        <v>170</v>
      </c>
      <c r="H93" s="311"/>
      <c r="I93" s="311"/>
      <c r="J93" s="311"/>
      <c r="K93" s="311"/>
      <c r="L93" s="311"/>
      <c r="M93" s="311"/>
      <c r="N93" s="311"/>
      <c r="O93" s="311"/>
      <c r="P93" s="311"/>
      <c r="Q93" s="311"/>
      <c r="R93" s="311"/>
      <c r="S93" s="311"/>
      <c r="T93" s="311"/>
      <c r="U93" s="311"/>
      <c r="V93" s="311"/>
      <c r="W93" s="311"/>
      <c r="X93" s="311"/>
      <c r="Y93" s="311"/>
      <c r="Z93" s="311"/>
      <c r="AA93" s="311"/>
      <c r="AB93" s="311"/>
      <c r="AC93" s="311"/>
      <c r="AD93" s="311"/>
      <c r="AE93" s="311"/>
      <c r="AF93" s="311"/>
      <c r="AG93" s="311"/>
      <c r="AH93" s="311"/>
      <c r="AI93" s="311"/>
      <c r="AJ93" s="311"/>
      <c r="AK93" s="70"/>
      <c r="AM93" s="78" t="b">
        <v>0</v>
      </c>
    </row>
    <row r="94" spans="2:66" ht="15" customHeight="1">
      <c r="B94" s="319"/>
      <c r="C94" s="320"/>
      <c r="D94" s="320"/>
      <c r="E94" s="320"/>
      <c r="F94" s="38"/>
      <c r="G94" s="311" t="s">
        <v>1665</v>
      </c>
      <c r="H94" s="311"/>
      <c r="I94" s="311"/>
      <c r="J94" s="311"/>
      <c r="K94" s="311"/>
      <c r="L94" s="311"/>
      <c r="M94" s="311"/>
      <c r="N94" s="311"/>
      <c r="O94" s="311"/>
      <c r="P94" s="311"/>
      <c r="Q94" s="311"/>
      <c r="R94" s="311"/>
      <c r="S94" s="311"/>
      <c r="T94" s="311"/>
      <c r="U94" s="311"/>
      <c r="V94" s="311"/>
      <c r="W94" s="311"/>
      <c r="X94" s="311"/>
      <c r="Y94" s="311"/>
      <c r="Z94" s="311"/>
      <c r="AA94" s="311"/>
      <c r="AB94" s="311"/>
      <c r="AC94" s="311"/>
      <c r="AD94" s="311"/>
      <c r="AE94" s="311"/>
      <c r="AF94" s="311"/>
      <c r="AG94" s="311"/>
      <c r="AH94" s="311"/>
      <c r="AI94" s="311"/>
      <c r="AJ94" s="311"/>
      <c r="AK94" s="70"/>
      <c r="AM94" s="78" t="b">
        <v>0</v>
      </c>
      <c r="AN94" s="79"/>
      <c r="AP94" s="1"/>
      <c r="BN94" s="3"/>
    </row>
    <row r="95" spans="2:66" ht="14.25" customHeight="1">
      <c r="B95" s="321"/>
      <c r="C95" s="322"/>
      <c r="D95" s="322"/>
      <c r="E95" s="322"/>
      <c r="F95" s="44"/>
      <c r="G95" s="312" t="s">
        <v>1123</v>
      </c>
      <c r="H95" s="312"/>
      <c r="I95" s="312"/>
      <c r="J95" s="312"/>
      <c r="K95" s="312"/>
      <c r="L95" s="312"/>
      <c r="M95" s="312"/>
      <c r="N95" s="312"/>
      <c r="O95" s="312"/>
      <c r="P95" s="312"/>
      <c r="Q95" s="312"/>
      <c r="R95" s="312"/>
      <c r="S95" s="312"/>
      <c r="T95" s="312"/>
      <c r="U95" s="312"/>
      <c r="V95" s="312"/>
      <c r="W95" s="312"/>
      <c r="X95" s="312"/>
      <c r="Y95" s="312"/>
      <c r="Z95" s="312"/>
      <c r="AA95" s="312"/>
      <c r="AB95" s="312"/>
      <c r="AC95" s="312"/>
      <c r="AD95" s="312"/>
      <c r="AE95" s="312"/>
      <c r="AF95" s="312"/>
      <c r="AG95" s="312"/>
      <c r="AH95" s="312"/>
      <c r="AI95" s="312"/>
      <c r="AJ95" s="312"/>
      <c r="AK95" s="75"/>
      <c r="AM95" s="78" t="b">
        <v>0</v>
      </c>
      <c r="AN95" s="79"/>
      <c r="AP95" s="1"/>
      <c r="BN95" s="3"/>
    </row>
    <row r="96" spans="2:66" ht="6" customHeight="1"/>
    <row r="97" spans="2:31" ht="27.75" customHeight="1">
      <c r="B97" s="313" t="s">
        <v>2007</v>
      </c>
      <c r="C97" s="314"/>
      <c r="D97" s="314"/>
      <c r="E97" s="314"/>
      <c r="F97" s="314"/>
      <c r="G97" s="314"/>
      <c r="H97" s="314"/>
      <c r="I97" s="314"/>
      <c r="J97" s="314"/>
      <c r="K97" s="314"/>
      <c r="L97" s="314"/>
      <c r="M97" s="314"/>
      <c r="N97" s="314"/>
      <c r="O97" s="314"/>
      <c r="P97" s="314"/>
      <c r="Q97" s="314"/>
      <c r="R97" s="314"/>
      <c r="S97" s="314"/>
      <c r="T97" s="314"/>
      <c r="U97" s="314"/>
      <c r="V97" s="314"/>
      <c r="W97" s="315"/>
    </row>
    <row r="98" spans="2:31" ht="27" customHeight="1">
      <c r="B98" s="16"/>
      <c r="C98" s="19"/>
      <c r="D98" s="316" t="s">
        <v>1278</v>
      </c>
      <c r="E98" s="316"/>
      <c r="F98" s="45">
        <v>6</v>
      </c>
      <c r="G98" s="23" t="s">
        <v>2001</v>
      </c>
      <c r="H98" s="45">
        <v>4</v>
      </c>
      <c r="I98" s="23" t="s">
        <v>2000</v>
      </c>
      <c r="J98" s="316" t="s">
        <v>1287</v>
      </c>
      <c r="K98" s="316"/>
      <c r="L98" s="316"/>
      <c r="M98" s="45">
        <v>7</v>
      </c>
      <c r="N98" s="23" t="s">
        <v>2001</v>
      </c>
      <c r="O98" s="45">
        <v>3</v>
      </c>
      <c r="P98" s="23" t="s">
        <v>2000</v>
      </c>
      <c r="Q98" s="21" t="s">
        <v>1993</v>
      </c>
      <c r="R98" s="21">
        <f>(M98*12+O98)-(F98*12+H98)+1</f>
        <v>12</v>
      </c>
      <c r="S98" s="229" t="s">
        <v>2003</v>
      </c>
      <c r="T98" s="229"/>
      <c r="U98" s="21" t="s">
        <v>1828</v>
      </c>
      <c r="V98" s="21"/>
      <c r="W98" s="52"/>
    </row>
    <row r="99" spans="2:31" ht="4.5" customHeight="1">
      <c r="B99" s="17"/>
      <c r="C99" s="30"/>
      <c r="D99" s="35"/>
      <c r="E99" s="35"/>
      <c r="F99" s="35"/>
      <c r="G99" s="35"/>
      <c r="H99" s="35"/>
      <c r="I99" s="35"/>
      <c r="J99" s="35"/>
      <c r="K99" s="35"/>
      <c r="L99" s="35"/>
      <c r="M99" s="35"/>
      <c r="N99" s="35"/>
      <c r="O99" s="35"/>
      <c r="P99" s="35"/>
      <c r="Q99" s="35"/>
      <c r="R99" s="35"/>
      <c r="S99" s="35"/>
      <c r="T99" s="50"/>
      <c r="U99" s="50"/>
      <c r="V99" s="50"/>
      <c r="W99" s="53"/>
    </row>
    <row r="100" spans="2:31" ht="7.5" customHeight="1"/>
    <row r="101" spans="2:31" ht="15.95" customHeight="1">
      <c r="B101" s="18" t="s">
        <v>1416</v>
      </c>
      <c r="C101" s="19"/>
      <c r="E101" s="3"/>
      <c r="F101" s="3"/>
      <c r="G101" s="3"/>
      <c r="H101" s="3"/>
      <c r="I101" s="3"/>
      <c r="J101" s="3"/>
      <c r="K101" s="3"/>
      <c r="L101" s="3"/>
      <c r="M101" s="3"/>
      <c r="N101" s="3"/>
      <c r="O101" s="3"/>
      <c r="P101" s="3"/>
      <c r="Q101" s="3"/>
      <c r="R101" s="3"/>
      <c r="S101" s="3"/>
      <c r="T101" s="3"/>
      <c r="U101" s="3"/>
      <c r="V101" s="3"/>
      <c r="W101" s="3"/>
      <c r="Y101" s="3"/>
      <c r="Z101" s="3"/>
      <c r="AA101" s="3"/>
      <c r="AB101" s="3"/>
      <c r="AC101" s="3"/>
      <c r="AD101" s="3"/>
    </row>
    <row r="102" spans="2:31" ht="24" customHeight="1">
      <c r="B102" s="194"/>
      <c r="C102" s="195"/>
      <c r="D102" s="195"/>
      <c r="E102" s="323" t="str">
        <f>IF(H98=4,"R6.4～R6.5の処遇加算等の区分",IF(H98=5,"R6.5の処遇加算等の区分",""))</f>
        <v>R6.4～R6.5の処遇加算等の区分</v>
      </c>
      <c r="F102" s="323"/>
      <c r="G102" s="323"/>
      <c r="H102" s="323"/>
      <c r="I102" s="323"/>
      <c r="J102" s="323"/>
      <c r="K102" s="323"/>
      <c r="L102" s="323"/>
      <c r="M102" s="323"/>
      <c r="N102" s="323"/>
      <c r="O102" s="323"/>
      <c r="P102" s="323"/>
      <c r="Q102" s="323"/>
      <c r="R102" s="323"/>
      <c r="S102" s="323"/>
      <c r="T102" s="323"/>
      <c r="U102" s="323"/>
      <c r="V102" s="323"/>
      <c r="W102" s="323"/>
      <c r="X102" s="324"/>
      <c r="Y102" s="325" t="str">
        <f>IF(OR(H98=4,H98=5),"R6.6以降の新加算の区分","R"&amp;F98&amp;"."&amp;H98&amp;"以降の新加算の区分")</f>
        <v>R6.6以降の新加算の区分</v>
      </c>
      <c r="Z102" s="325"/>
      <c r="AA102" s="325"/>
      <c r="AB102" s="325"/>
      <c r="AC102" s="325"/>
      <c r="AD102" s="325"/>
      <c r="AE102" s="325"/>
    </row>
    <row r="103" spans="2:31">
      <c r="B103" s="194" t="s">
        <v>1974</v>
      </c>
      <c r="C103" s="195"/>
      <c r="D103" s="195"/>
      <c r="E103" s="326" t="str">
        <f>I8</f>
        <v/>
      </c>
      <c r="F103" s="327"/>
      <c r="G103" s="327"/>
      <c r="H103" s="327"/>
      <c r="I103" s="328"/>
      <c r="J103" s="329" t="str">
        <f>M8</f>
        <v/>
      </c>
      <c r="K103" s="329"/>
      <c r="L103" s="329"/>
      <c r="M103" s="329"/>
      <c r="N103" s="329"/>
      <c r="O103" s="329" t="str">
        <f>Q8</f>
        <v/>
      </c>
      <c r="P103" s="329"/>
      <c r="Q103" s="329"/>
      <c r="R103" s="329"/>
      <c r="S103" s="330"/>
      <c r="T103" s="331" t="s">
        <v>1962</v>
      </c>
      <c r="U103" s="332"/>
      <c r="V103" s="332"/>
      <c r="W103" s="332"/>
      <c r="X103" s="333"/>
      <c r="Y103" s="334" t="str">
        <f>IFERROR(IF(AM8=1,"新加算Ⅲ",IF(AM8=2,"新加算Ⅳ","")),"")</f>
        <v/>
      </c>
      <c r="Z103" s="335"/>
      <c r="AA103" s="335"/>
      <c r="AB103" s="335"/>
      <c r="AC103" s="335"/>
      <c r="AD103" s="335"/>
      <c r="AE103" s="336"/>
    </row>
    <row r="104" spans="2:31" ht="15" customHeight="1">
      <c r="B104" s="194" t="s">
        <v>509</v>
      </c>
      <c r="C104" s="195"/>
      <c r="D104" s="195"/>
      <c r="E104" s="337" t="str">
        <f>I9</f>
        <v/>
      </c>
      <c r="F104" s="338"/>
      <c r="G104" s="338"/>
      <c r="H104" s="338"/>
      <c r="I104" s="339"/>
      <c r="J104" s="340" t="str">
        <f>M9</f>
        <v/>
      </c>
      <c r="K104" s="340"/>
      <c r="L104" s="340"/>
      <c r="M104" s="340"/>
      <c r="N104" s="340"/>
      <c r="O104" s="340" t="str">
        <f>Q9</f>
        <v/>
      </c>
      <c r="P104" s="340"/>
      <c r="Q104" s="340"/>
      <c r="R104" s="340"/>
      <c r="S104" s="341"/>
      <c r="T104" s="342">
        <f>U9</f>
        <v>0</v>
      </c>
      <c r="U104" s="342"/>
      <c r="V104" s="342"/>
      <c r="W104" s="342"/>
      <c r="X104" s="342"/>
      <c r="Y104" s="343" t="str">
        <f>IFERROR(IF(AM8=1,Y9,IF(AM8=2,AC9,"")),"")</f>
        <v/>
      </c>
      <c r="Z104" s="339"/>
      <c r="AA104" s="339"/>
      <c r="AB104" s="340"/>
      <c r="AC104" s="340"/>
      <c r="AD104" s="340"/>
      <c r="AE104" s="341"/>
    </row>
    <row r="105" spans="2:31">
      <c r="B105" s="349" t="s">
        <v>590</v>
      </c>
      <c r="C105" s="350"/>
      <c r="D105" s="351"/>
      <c r="E105" s="344" t="str">
        <f>IFERROR(ROUNDDOWN(ROUND(T5*I9,0),0)*W108,"")</f>
        <v/>
      </c>
      <c r="F105" s="345"/>
      <c r="G105" s="345"/>
      <c r="H105" s="345"/>
      <c r="I105" s="46" t="s">
        <v>729</v>
      </c>
      <c r="J105" s="346" t="str">
        <f>IFERROR(ROUNDDOWN(ROUND(W5*M9,0),0)*W108,"")</f>
        <v/>
      </c>
      <c r="K105" s="347"/>
      <c r="L105" s="347"/>
      <c r="M105" s="347"/>
      <c r="N105" s="46" t="s">
        <v>729</v>
      </c>
      <c r="O105" s="346" t="str">
        <f>IFERROR(ROUNDDOWN(ROUND(W5*Q9,0),0)*W108,"")</f>
        <v/>
      </c>
      <c r="P105" s="347"/>
      <c r="Q105" s="347"/>
      <c r="R105" s="347"/>
      <c r="S105" s="49" t="s">
        <v>729</v>
      </c>
      <c r="T105" s="348">
        <f>IFERROR(SUM(E105,J105,O105),"")</f>
        <v>0</v>
      </c>
      <c r="U105" s="348"/>
      <c r="V105" s="348"/>
      <c r="W105" s="348"/>
      <c r="X105" s="55" t="s">
        <v>729</v>
      </c>
      <c r="Y105" s="346" t="str">
        <f>IFERROR(IF(AM8=1,ROUNDDOWN(ROUND(T5*Y9,0),0)*AD108,IF(AM8=2,ROUNDDOWN(ROUND(T5*AC9,0),0)*AD108,"")),"")</f>
        <v/>
      </c>
      <c r="Z105" s="347"/>
      <c r="AA105" s="347"/>
      <c r="AB105" s="347"/>
      <c r="AC105" s="347"/>
      <c r="AD105" s="347"/>
      <c r="AE105" s="59" t="s">
        <v>729</v>
      </c>
    </row>
    <row r="106" spans="2:31">
      <c r="B106" s="352"/>
      <c r="C106" s="353"/>
      <c r="D106" s="354"/>
      <c r="E106" s="355" t="str">
        <f>IFERROR("("&amp;TEXT(E105/W108,"#,##0円")&amp;"/月)","")</f>
        <v/>
      </c>
      <c r="F106" s="356"/>
      <c r="G106" s="356"/>
      <c r="H106" s="356"/>
      <c r="I106" s="357"/>
      <c r="J106" s="358" t="str">
        <f>IFERROR("("&amp;TEXT(J105/W108,"#,##0円")&amp;"/月)","")</f>
        <v/>
      </c>
      <c r="K106" s="358"/>
      <c r="L106" s="358"/>
      <c r="M106" s="358"/>
      <c r="N106" s="358"/>
      <c r="O106" s="358" t="str">
        <f>IFERROR("("&amp;TEXT(O105/W108,"#,##0円")&amp;"/月)","")</f>
        <v/>
      </c>
      <c r="P106" s="358"/>
      <c r="Q106" s="358"/>
      <c r="R106" s="358"/>
      <c r="S106" s="358"/>
      <c r="T106" s="357" t="str">
        <f>IFERROR("("&amp;TEXT(T105/W108,"#,##0円")&amp;"/月)","")</f>
        <v>(0円/月)</v>
      </c>
      <c r="U106" s="358"/>
      <c r="V106" s="358"/>
      <c r="W106" s="358"/>
      <c r="X106" s="355"/>
      <c r="Y106" s="358" t="str">
        <f>IFERROR("("&amp;TEXT(Y105/AD108,"#,##0円")&amp;"/月)","")</f>
        <v/>
      </c>
      <c r="Z106" s="358"/>
      <c r="AA106" s="358"/>
      <c r="AB106" s="358"/>
      <c r="AC106" s="358"/>
      <c r="AD106" s="358"/>
      <c r="AE106" s="358"/>
    </row>
    <row r="108" spans="2:31">
      <c r="W108" s="19">
        <f>IF(H98=4,2,IF(H98=5,1,""))</f>
        <v>2</v>
      </c>
      <c r="X108" s="19" t="s">
        <v>2011</v>
      </c>
      <c r="AD108" s="19">
        <f>IF(H98=4,R98-2,IF(H98=5,R98-1,R98))</f>
        <v>10</v>
      </c>
      <c r="AE108" s="19" t="s">
        <v>2011</v>
      </c>
    </row>
    <row r="175" spans="53:53">
      <c r="BA175" s="3" t="b">
        <v>1</v>
      </c>
    </row>
  </sheetData>
  <mergeCells count="168">
    <mergeCell ref="B84:E87"/>
    <mergeCell ref="B88:E91"/>
    <mergeCell ref="G89:AJ89"/>
    <mergeCell ref="G90:AJ90"/>
    <mergeCell ref="G91:AJ91"/>
    <mergeCell ref="G80:AJ80"/>
    <mergeCell ref="G81:AJ81"/>
    <mergeCell ref="G82:AJ82"/>
    <mergeCell ref="G83:AK83"/>
    <mergeCell ref="G84:AJ84"/>
    <mergeCell ref="G85:AJ85"/>
    <mergeCell ref="G86:AJ86"/>
    <mergeCell ref="G87:AK87"/>
    <mergeCell ref="G88:AJ88"/>
    <mergeCell ref="B18:M20"/>
    <mergeCell ref="N18:R20"/>
    <mergeCell ref="B63:D64"/>
    <mergeCell ref="R63:T64"/>
    <mergeCell ref="B66:D67"/>
    <mergeCell ref="O66:Q67"/>
    <mergeCell ref="B71:E74"/>
    <mergeCell ref="B75:E78"/>
    <mergeCell ref="B79:E83"/>
    <mergeCell ref="G71:AK71"/>
    <mergeCell ref="G72:AJ72"/>
    <mergeCell ref="G73:AJ73"/>
    <mergeCell ref="B10:M11"/>
    <mergeCell ref="B12:M14"/>
    <mergeCell ref="N12:R14"/>
    <mergeCell ref="S12:S14"/>
    <mergeCell ref="T12:T14"/>
    <mergeCell ref="U12:U14"/>
    <mergeCell ref="W14:AC15"/>
    <mergeCell ref="AK14:AK15"/>
    <mergeCell ref="AN14:BK15"/>
    <mergeCell ref="B15:M17"/>
    <mergeCell ref="N15:R17"/>
    <mergeCell ref="S15:S17"/>
    <mergeCell ref="T15:T17"/>
    <mergeCell ref="U15:U17"/>
    <mergeCell ref="B104:D104"/>
    <mergeCell ref="E104:I104"/>
    <mergeCell ref="J104:N104"/>
    <mergeCell ref="O104:S104"/>
    <mergeCell ref="T104:X104"/>
    <mergeCell ref="Y104:AE104"/>
    <mergeCell ref="E105:H105"/>
    <mergeCell ref="J105:M105"/>
    <mergeCell ref="O105:R105"/>
    <mergeCell ref="T105:W105"/>
    <mergeCell ref="Y105:AD105"/>
    <mergeCell ref="B105:D106"/>
    <mergeCell ref="E106:I106"/>
    <mergeCell ref="J106:N106"/>
    <mergeCell ref="O106:S106"/>
    <mergeCell ref="T106:X106"/>
    <mergeCell ref="Y106:AE106"/>
    <mergeCell ref="B102:D102"/>
    <mergeCell ref="E102:X102"/>
    <mergeCell ref="Y102:AE102"/>
    <mergeCell ref="B103:D103"/>
    <mergeCell ref="E103:I103"/>
    <mergeCell ref="J103:N103"/>
    <mergeCell ref="O103:S103"/>
    <mergeCell ref="T103:X103"/>
    <mergeCell ref="Y103:AE103"/>
    <mergeCell ref="G92:AK92"/>
    <mergeCell ref="G93:AJ93"/>
    <mergeCell ref="G94:AJ94"/>
    <mergeCell ref="G95:AJ95"/>
    <mergeCell ref="B97:W97"/>
    <mergeCell ref="D98:E98"/>
    <mergeCell ref="J98:L98"/>
    <mergeCell ref="S98:T98"/>
    <mergeCell ref="B92:E95"/>
    <mergeCell ref="G74:AJ74"/>
    <mergeCell ref="G75:AK75"/>
    <mergeCell ref="G76:AJ76"/>
    <mergeCell ref="G77:AJ77"/>
    <mergeCell ref="G78:AK78"/>
    <mergeCell ref="G79:AJ79"/>
    <mergeCell ref="E67:G67"/>
    <mergeCell ref="H67:N67"/>
    <mergeCell ref="R67:T67"/>
    <mergeCell ref="U67:AA67"/>
    <mergeCell ref="AB67:AE67"/>
    <mergeCell ref="AF67:AK67"/>
    <mergeCell ref="B69:AK69"/>
    <mergeCell ref="B70:E70"/>
    <mergeCell ref="F70:AJ70"/>
    <mergeCell ref="E64:G64"/>
    <mergeCell ref="H64:Q64"/>
    <mergeCell ref="U64:AK64"/>
    <mergeCell ref="E66:G66"/>
    <mergeCell ref="H66:N66"/>
    <mergeCell ref="R66:T66"/>
    <mergeCell ref="U66:AA66"/>
    <mergeCell ref="AB66:AE66"/>
    <mergeCell ref="AF66:AK66"/>
    <mergeCell ref="O59:Q59"/>
    <mergeCell ref="R59:S59"/>
    <mergeCell ref="T59:X59"/>
    <mergeCell ref="Y59:Z59"/>
    <mergeCell ref="AA59:AI59"/>
    <mergeCell ref="E63:G63"/>
    <mergeCell ref="H63:Q63"/>
    <mergeCell ref="V63:W63"/>
    <mergeCell ref="Y63:Z63"/>
    <mergeCell ref="C49:AK49"/>
    <mergeCell ref="C50:AK50"/>
    <mergeCell ref="C51:AK51"/>
    <mergeCell ref="C52:AK52"/>
    <mergeCell ref="E58:F58"/>
    <mergeCell ref="H58:I58"/>
    <mergeCell ref="K58:L58"/>
    <mergeCell ref="O58:Q58"/>
    <mergeCell ref="R58:AI58"/>
    <mergeCell ref="AK54:AK55"/>
    <mergeCell ref="C55:AI56"/>
    <mergeCell ref="G9:H9"/>
    <mergeCell ref="I9:L9"/>
    <mergeCell ref="M9:P9"/>
    <mergeCell ref="Q9:T9"/>
    <mergeCell ref="U9:X9"/>
    <mergeCell ref="Y9:AB9"/>
    <mergeCell ref="AC9:AF9"/>
    <mergeCell ref="C46:AK46"/>
    <mergeCell ref="AN48:BK48"/>
    <mergeCell ref="S18:S20"/>
    <mergeCell ref="T18:T20"/>
    <mergeCell ref="U18:U20"/>
    <mergeCell ref="W20:AC21"/>
    <mergeCell ref="B21:M23"/>
    <mergeCell ref="N21:R23"/>
    <mergeCell ref="S21:S23"/>
    <mergeCell ref="T21:T23"/>
    <mergeCell ref="U21:U23"/>
    <mergeCell ref="AK26:AK27"/>
    <mergeCell ref="AN26:BK27"/>
    <mergeCell ref="AD18:AK24"/>
    <mergeCell ref="B8:F9"/>
    <mergeCell ref="AM8:AM9"/>
    <mergeCell ref="AN8:BK10"/>
    <mergeCell ref="B7:F7"/>
    <mergeCell ref="G7:H7"/>
    <mergeCell ref="I7:X7"/>
    <mergeCell ref="Y7:AF7"/>
    <mergeCell ref="G8:H8"/>
    <mergeCell ref="I8:L8"/>
    <mergeCell ref="M8:P8"/>
    <mergeCell ref="Q8:T8"/>
    <mergeCell ref="U8:X8"/>
    <mergeCell ref="Z8:AB8"/>
    <mergeCell ref="AD8:AF8"/>
    <mergeCell ref="AA1:AC1"/>
    <mergeCell ref="AD1:AK1"/>
    <mergeCell ref="B2:AK2"/>
    <mergeCell ref="B4:F4"/>
    <mergeCell ref="G4:M4"/>
    <mergeCell ref="N4:S4"/>
    <mergeCell ref="T4:AB4"/>
    <mergeCell ref="AC4:AK4"/>
    <mergeCell ref="B5:F5"/>
    <mergeCell ref="G5:M5"/>
    <mergeCell ref="N5:P5"/>
    <mergeCell ref="Q5:S5"/>
    <mergeCell ref="T5:AB5"/>
    <mergeCell ref="AC5:AK5"/>
  </mergeCells>
  <phoneticPr fontId="3"/>
  <conditionalFormatting sqref="C42:AK44">
    <cfRule type="expression" dxfId="11" priority="33">
      <formula>$AM$8=2</formula>
    </cfRule>
  </conditionalFormatting>
  <conditionalFormatting sqref="R98">
    <cfRule type="expression" dxfId="10" priority="3">
      <formula>OR($R$98&lt;1,$R$98&gt;12)</formula>
    </cfRule>
  </conditionalFormatting>
  <conditionalFormatting sqref="AD18:AK24">
    <cfRule type="expression" dxfId="9" priority="11">
      <formula>$N$21&gt;=$N$18</formula>
    </cfRule>
  </conditionalFormatting>
  <conditionalFormatting sqref="AN8:BK10">
    <cfRule type="expression" dxfId="8" priority="5">
      <formula>$AM$8=0</formula>
    </cfRule>
  </conditionalFormatting>
  <conditionalFormatting sqref="AN14:BK15">
    <cfRule type="expression" dxfId="7" priority="4">
      <formula>$AK$14="○"</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00000000-0002-0000-0000-000000000000}"/>
    <dataValidation imeMode="hiragana" allowBlank="1" showInputMessage="1" showErrorMessage="1" sqref="T59" xr:uid="{00000000-0002-0000-0000-000001000000}"/>
    <dataValidation type="list" allowBlank="1" showInputMessage="1" showErrorMessage="1" sqref="AC5:AK5" xr:uid="{00000000-0002-0000-0000-000002000000}">
      <formula1>サービス名</formula1>
    </dataValidation>
    <dataValidation type="list" allowBlank="1" showInputMessage="1" showErrorMessage="1" sqref="Q5:S5" xr:uid="{00000000-0002-0000-0000-000003000000}">
      <formula1>INDIRECT(N5)</formula1>
    </dataValidation>
    <dataValidation type="list" allowBlank="1" showInputMessage="1" showErrorMessage="1" sqref="M98 F98" xr:uid="{00000000-0002-0000-0000-000004000000}">
      <formula1>"6,7"</formula1>
    </dataValidation>
    <dataValidation type="list" allowBlank="1" showInputMessage="1" showErrorMessage="1" sqref="O98" xr:uid="{00000000-0002-0000-0000-000005000000}">
      <formula1>"1,2,3,6,7,8,9,10,11,12"</formula1>
    </dataValidation>
  </dataValidations>
  <pageMargins left="0.70866141732283472" right="0.70866141732283472" top="0.74803149606299213" bottom="0.74803149606299213" header="0.31496062992125984" footer="0.31496062992125984"/>
  <pageSetup paperSize="9" scale="5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6" r:id="rId4" name="オプション 42">
              <controlPr defaultSize="0" autoFill="0" autoLine="0" autoPict="0">
                <anchor moveWithCells="1" siz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5" name="オプション 43">
              <controlPr defaultSize="0" autoFill="0" autoLine="0" autoPict="0">
                <anchor moveWithCells="1" siz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9" r:id="rId6" name="オプション 45">
              <controlPr defaultSize="0" autoFill="0" autoLine="0" autoPict="0">
                <anchor moveWithCells="1" siz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7" name="オプション 46">
              <controlPr defaultSize="0" autoFill="0" autoLine="0" autoPict="0">
                <anchor moveWithCells="1" sizeWithCells="1">
                  <from>
                    <xdr:col>2</xdr:col>
                    <xdr:colOff>133350</xdr:colOff>
                    <xdr:row>28</xdr:row>
                    <xdr:rowOff>123825</xdr:rowOff>
                  </from>
                  <to>
                    <xdr:col>4</xdr:col>
                    <xdr:colOff>9525</xdr:colOff>
                    <xdr:row>30</xdr:row>
                    <xdr:rowOff>38100</xdr:rowOff>
                  </to>
                </anchor>
              </controlPr>
            </control>
          </mc:Choice>
        </mc:AlternateContent>
        <mc:AlternateContent xmlns:mc="http://schemas.openxmlformats.org/markup-compatibility/2006">
          <mc:Choice Requires="x14">
            <control shapeId="1077" r:id="rId8" name="オプション 53">
              <controlPr defaultSize="0" autoFill="0" autoLine="0" autoPict="0">
                <anchor moveWithCells="1" sizeWithCells="1">
                  <from>
                    <xdr:col>2</xdr:col>
                    <xdr:colOff>133350</xdr:colOff>
                    <xdr:row>31</xdr:row>
                    <xdr:rowOff>123825</xdr:rowOff>
                  </from>
                  <to>
                    <xdr:col>4</xdr:col>
                    <xdr:colOff>57150</xdr:colOff>
                    <xdr:row>33</xdr:row>
                    <xdr:rowOff>38100</xdr:rowOff>
                  </to>
                </anchor>
              </controlPr>
            </control>
          </mc:Choice>
        </mc:AlternateContent>
        <mc:AlternateContent xmlns:mc="http://schemas.openxmlformats.org/markup-compatibility/2006">
          <mc:Choice Requires="x14">
            <control shapeId="1078" r:id="rId9" name="オプション 54">
              <controlPr defaultSize="0" autoFill="0" autoLine="0" autoPict="0">
                <anchor moveWithCells="1" siz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82" r:id="rId10" name="オプション 58">
              <controlPr defaultSize="0" autoFill="0" autoLine="0" autoPict="0">
                <anchor moveWithCells="1" siz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1" name="オプション 59">
              <controlPr defaultSize="0" autoFill="0" autoLine="0" autoPict="0">
                <anchor moveWithCells="1" siz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6" r:id="rId12" name="オプション 62">
              <controlPr defaultSize="0" autoFill="0" autoLine="0" autoPict="0">
                <anchor moveWithCells="1" siz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3" name="オプション 63">
              <controlPr defaultSize="0" autoFill="0" autoLine="0" autoPict="0">
                <anchor moveWithCells="1" siz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64" r:id="rId14" name="チェック 40">
              <controlPr defaultSize="0" autoFill="0" autoLine="0" autoPict="0">
                <anchor moveWithCells="1">
                  <from>
                    <xdr:col>0</xdr:col>
                    <xdr:colOff>57150</xdr:colOff>
                    <xdr:row>48</xdr:row>
                    <xdr:rowOff>28575</xdr:rowOff>
                  </from>
                  <to>
                    <xdr:col>1</xdr:col>
                    <xdr:colOff>257175</xdr:colOff>
                    <xdr:row>48</xdr:row>
                    <xdr:rowOff>276225</xdr:rowOff>
                  </to>
                </anchor>
              </controlPr>
            </control>
          </mc:Choice>
        </mc:AlternateContent>
        <mc:AlternateContent xmlns:mc="http://schemas.openxmlformats.org/markup-compatibility/2006">
          <mc:Choice Requires="x14">
            <control shapeId="1065" r:id="rId15" name="チェック 41">
              <controlPr defaultSize="0" autoFill="0" autoLine="0" autoPict="0">
                <anchor moveWithCells="1">
                  <from>
                    <xdr:col>0</xdr:col>
                    <xdr:colOff>57150</xdr:colOff>
                    <xdr:row>49</xdr:row>
                    <xdr:rowOff>28575</xdr:rowOff>
                  </from>
                  <to>
                    <xdr:col>1</xdr:col>
                    <xdr:colOff>257175</xdr:colOff>
                    <xdr:row>49</xdr:row>
                    <xdr:rowOff>276225</xdr:rowOff>
                  </to>
                </anchor>
              </controlPr>
            </control>
          </mc:Choice>
        </mc:AlternateContent>
        <mc:AlternateContent xmlns:mc="http://schemas.openxmlformats.org/markup-compatibility/2006">
          <mc:Choice Requires="x14">
            <control shapeId="1068" r:id="rId16" name="グループ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71" r:id="rId17" name="グループ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9" r:id="rId18" name="グループ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4" r:id="rId19" name="グループ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8" r:id="rId20" name="グループ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チェック 65">
              <controlPr defaultSize="0" autoFill="0" autoLine="0" autoPict="0">
                <anchor moveWithCells="1">
                  <from>
                    <xdr:col>0</xdr:col>
                    <xdr:colOff>57150</xdr:colOff>
                    <xdr:row>49</xdr:row>
                    <xdr:rowOff>295275</xdr:rowOff>
                  </from>
                  <to>
                    <xdr:col>1</xdr:col>
                    <xdr:colOff>257175</xdr:colOff>
                    <xdr:row>51</xdr:row>
                    <xdr:rowOff>28575</xdr:rowOff>
                  </to>
                </anchor>
              </controlPr>
            </control>
          </mc:Choice>
        </mc:AlternateContent>
        <mc:AlternateContent xmlns:mc="http://schemas.openxmlformats.org/markup-compatibility/2006">
          <mc:Choice Requires="x14">
            <control shapeId="1090" r:id="rId22" name="チェック 66">
              <controlPr defaultSize="0" autoFill="0" autoLine="0" autoPict="0">
                <anchor moveWithCells="1">
                  <from>
                    <xdr:col>0</xdr:col>
                    <xdr:colOff>57150</xdr:colOff>
                    <xdr:row>50</xdr:row>
                    <xdr:rowOff>171450</xdr:rowOff>
                  </from>
                  <to>
                    <xdr:col>1</xdr:col>
                    <xdr:colOff>257175</xdr:colOff>
                    <xdr:row>52</xdr:row>
                    <xdr:rowOff>19050</xdr:rowOff>
                  </to>
                </anchor>
              </controlPr>
            </control>
          </mc:Choice>
        </mc:AlternateContent>
        <mc:AlternateContent xmlns:mc="http://schemas.openxmlformats.org/markup-compatibility/2006">
          <mc:Choice Requires="x14">
            <control shapeId="1091" r:id="rId23" name="チェック 67">
              <controlPr defaultSize="0" autoFill="0" autoLine="0" autoPict="0">
                <anchor moveWithCells="1">
                  <from>
                    <xdr:col>4</xdr:col>
                    <xdr:colOff>133350</xdr:colOff>
                    <xdr:row>69</xdr:row>
                    <xdr:rowOff>142875</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チェック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チェック 69">
              <controlPr defaultSize="0" autoFill="0" autoLine="0" autoPict="0">
                <anchor moveWithCells="1">
                  <from>
                    <xdr:col>4</xdr:col>
                    <xdr:colOff>123825</xdr:colOff>
                    <xdr:row>71</xdr:row>
                    <xdr:rowOff>161925</xdr:rowOff>
                  </from>
                  <to>
                    <xdr:col>6</xdr:col>
                    <xdr:colOff>9525</xdr:colOff>
                    <xdr:row>73</xdr:row>
                    <xdr:rowOff>9525</xdr:rowOff>
                  </to>
                </anchor>
              </controlPr>
            </control>
          </mc:Choice>
        </mc:AlternateContent>
        <mc:AlternateContent xmlns:mc="http://schemas.openxmlformats.org/markup-compatibility/2006">
          <mc:Choice Requires="x14">
            <control shapeId="1094" r:id="rId26" name="チェック 70">
              <controlPr defaultSize="0" autoFill="0" autoLine="0" autoPict="0">
                <anchor moveWithCells="1">
                  <from>
                    <xdr:col>4</xdr:col>
                    <xdr:colOff>133350</xdr:colOff>
                    <xdr:row>72</xdr:row>
                    <xdr:rowOff>152400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チェック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チェック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チェック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チェック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チェック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チェック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チェック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チェック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チェック 79">
              <controlPr defaultSize="0" autoFill="0" autoLine="0" autoPict="0">
                <anchor moveWithCells="1">
                  <from>
                    <xdr:col>4</xdr:col>
                    <xdr:colOff>133350</xdr:colOff>
                    <xdr:row>83</xdr:row>
                    <xdr:rowOff>47625</xdr:rowOff>
                  </from>
                  <to>
                    <xdr:col>6</xdr:col>
                    <xdr:colOff>19050</xdr:colOff>
                    <xdr:row>83</xdr:row>
                    <xdr:rowOff>257175</xdr:rowOff>
                  </to>
                </anchor>
              </controlPr>
            </control>
          </mc:Choice>
        </mc:AlternateContent>
        <mc:AlternateContent xmlns:mc="http://schemas.openxmlformats.org/markup-compatibility/2006">
          <mc:Choice Requires="x14">
            <control shapeId="1104" r:id="rId36" name="チェック 80">
              <controlPr defaultSize="0" autoFill="0" autoLine="0" autoPict="0">
                <anchor moveWithCells="1">
                  <from>
                    <xdr:col>4</xdr:col>
                    <xdr:colOff>133350</xdr:colOff>
                    <xdr:row>84</xdr:row>
                    <xdr:rowOff>66675</xdr:rowOff>
                  </from>
                  <to>
                    <xdr:col>6</xdr:col>
                    <xdr:colOff>19050</xdr:colOff>
                    <xdr:row>84</xdr:row>
                    <xdr:rowOff>276225</xdr:rowOff>
                  </to>
                </anchor>
              </controlPr>
            </control>
          </mc:Choice>
        </mc:AlternateContent>
        <mc:AlternateContent xmlns:mc="http://schemas.openxmlformats.org/markup-compatibility/2006">
          <mc:Choice Requires="x14">
            <control shapeId="1105" r:id="rId37" name="チェック 81">
              <controlPr defaultSize="0" autoFill="0" autoLine="0" autoPict="0">
                <anchor moveWithCells="1">
                  <from>
                    <xdr:col>4</xdr:col>
                    <xdr:colOff>133350</xdr:colOff>
                    <xdr:row>84</xdr:row>
                    <xdr:rowOff>276225</xdr:rowOff>
                  </from>
                  <to>
                    <xdr:col>6</xdr:col>
                    <xdr:colOff>19050</xdr:colOff>
                    <xdr:row>86</xdr:row>
                    <xdr:rowOff>38100</xdr:rowOff>
                  </to>
                </anchor>
              </controlPr>
            </control>
          </mc:Choice>
        </mc:AlternateContent>
        <mc:AlternateContent xmlns:mc="http://schemas.openxmlformats.org/markup-compatibility/2006">
          <mc:Choice Requires="x14">
            <control shapeId="1106" r:id="rId38" name="チェック 82">
              <controlPr defaultSize="0" autoFill="0" autoLine="0" autoPict="0">
                <anchor moveWithCells="1">
                  <from>
                    <xdr:col>4</xdr:col>
                    <xdr:colOff>133350</xdr:colOff>
                    <xdr:row>85</xdr:row>
                    <xdr:rowOff>142875</xdr:rowOff>
                  </from>
                  <to>
                    <xdr:col>6</xdr:col>
                    <xdr:colOff>19050</xdr:colOff>
                    <xdr:row>87</xdr:row>
                    <xdr:rowOff>28575</xdr:rowOff>
                  </to>
                </anchor>
              </controlPr>
            </control>
          </mc:Choice>
        </mc:AlternateContent>
        <mc:AlternateContent xmlns:mc="http://schemas.openxmlformats.org/markup-compatibility/2006">
          <mc:Choice Requires="x14">
            <control shapeId="1107" r:id="rId39" name="チェック 83">
              <controlPr defaultSize="0" autoFill="0" autoLine="0" autoPict="0">
                <anchor moveWithCells="1">
                  <from>
                    <xdr:col>4</xdr:col>
                    <xdr:colOff>133350</xdr:colOff>
                    <xdr:row>86</xdr:row>
                    <xdr:rowOff>161925</xdr:rowOff>
                  </from>
                  <to>
                    <xdr:col>6</xdr:col>
                    <xdr:colOff>19050</xdr:colOff>
                    <xdr:row>88</xdr:row>
                    <xdr:rowOff>28575</xdr:rowOff>
                  </to>
                </anchor>
              </controlPr>
            </control>
          </mc:Choice>
        </mc:AlternateContent>
        <mc:AlternateContent xmlns:mc="http://schemas.openxmlformats.org/markup-compatibility/2006">
          <mc:Choice Requires="x14">
            <control shapeId="1108" r:id="rId40" name="チェック 84">
              <controlPr defaultSize="0" autoFill="0" autoLine="0" autoPict="0">
                <anchor moveWithCells="1">
                  <from>
                    <xdr:col>4</xdr:col>
                    <xdr:colOff>133350</xdr:colOff>
                    <xdr:row>88</xdr:row>
                    <xdr:rowOff>47625</xdr:rowOff>
                  </from>
                  <to>
                    <xdr:col>6</xdr:col>
                    <xdr:colOff>19050</xdr:colOff>
                    <xdr:row>88</xdr:row>
                    <xdr:rowOff>257175</xdr:rowOff>
                  </to>
                </anchor>
              </controlPr>
            </control>
          </mc:Choice>
        </mc:AlternateContent>
        <mc:AlternateContent xmlns:mc="http://schemas.openxmlformats.org/markup-compatibility/2006">
          <mc:Choice Requires="x14">
            <control shapeId="1109" r:id="rId41" name="チェック 85">
              <controlPr defaultSize="0" autoFill="0" autoLine="0" autoPict="0">
                <anchor moveWithCells="1">
                  <from>
                    <xdr:col>4</xdr:col>
                    <xdr:colOff>133350</xdr:colOff>
                    <xdr:row>88</xdr:row>
                    <xdr:rowOff>285750</xdr:rowOff>
                  </from>
                  <to>
                    <xdr:col>6</xdr:col>
                    <xdr:colOff>19050</xdr:colOff>
                    <xdr:row>89</xdr:row>
                    <xdr:rowOff>190500</xdr:rowOff>
                  </to>
                </anchor>
              </controlPr>
            </control>
          </mc:Choice>
        </mc:AlternateContent>
        <mc:AlternateContent xmlns:mc="http://schemas.openxmlformats.org/markup-compatibility/2006">
          <mc:Choice Requires="x14">
            <control shapeId="1110" r:id="rId42" name="チェック 86">
              <controlPr defaultSize="0" autoFill="0" autoLine="0" autoPict="0">
                <anchor moveWithCells="1">
                  <from>
                    <xdr:col>4</xdr:col>
                    <xdr:colOff>142875</xdr:colOff>
                    <xdr:row>89</xdr:row>
                    <xdr:rowOff>142875</xdr:rowOff>
                  </from>
                  <to>
                    <xdr:col>6</xdr:col>
                    <xdr:colOff>28575</xdr:colOff>
                    <xdr:row>90</xdr:row>
                    <xdr:rowOff>85725</xdr:rowOff>
                  </to>
                </anchor>
              </controlPr>
            </control>
          </mc:Choice>
        </mc:AlternateContent>
        <mc:AlternateContent xmlns:mc="http://schemas.openxmlformats.org/markup-compatibility/2006">
          <mc:Choice Requires="x14">
            <control shapeId="1112" r:id="rId43" name="チェック 88">
              <controlPr defaultSize="0" autoFill="0" autoLine="0" autoPict="0">
                <anchor moveWithCells="1">
                  <from>
                    <xdr:col>4</xdr:col>
                    <xdr:colOff>133350</xdr:colOff>
                    <xdr:row>91</xdr:row>
                    <xdr:rowOff>38100</xdr:rowOff>
                  </from>
                  <to>
                    <xdr:col>6</xdr:col>
                    <xdr:colOff>19050</xdr:colOff>
                    <xdr:row>91</xdr:row>
                    <xdr:rowOff>257175</xdr:rowOff>
                  </to>
                </anchor>
              </controlPr>
            </control>
          </mc:Choice>
        </mc:AlternateContent>
        <mc:AlternateContent xmlns:mc="http://schemas.openxmlformats.org/markup-compatibility/2006">
          <mc:Choice Requires="x14">
            <control shapeId="1113" r:id="rId44" name="チェック 89">
              <controlPr defaultSize="0" autoFill="0" autoLine="0" autoPict="0">
                <anchor moveWithCells="1">
                  <from>
                    <xdr:col>4</xdr:col>
                    <xdr:colOff>133350</xdr:colOff>
                    <xdr:row>91</xdr:row>
                    <xdr:rowOff>266700</xdr:rowOff>
                  </from>
                  <to>
                    <xdr:col>6</xdr:col>
                    <xdr:colOff>19050</xdr:colOff>
                    <xdr:row>93</xdr:row>
                    <xdr:rowOff>47625</xdr:rowOff>
                  </to>
                </anchor>
              </controlPr>
            </control>
          </mc:Choice>
        </mc:AlternateContent>
        <mc:AlternateContent xmlns:mc="http://schemas.openxmlformats.org/markup-compatibility/2006">
          <mc:Choice Requires="x14">
            <control shapeId="1114" r:id="rId45" name="チェック 90">
              <controlPr defaultSize="0" autoFill="0" autoLine="0" autoPict="0">
                <anchor moveWithCells="1">
                  <from>
                    <xdr:col>4</xdr:col>
                    <xdr:colOff>133350</xdr:colOff>
                    <xdr:row>92</xdr:row>
                    <xdr:rowOff>142875</xdr:rowOff>
                  </from>
                  <to>
                    <xdr:col>6</xdr:col>
                    <xdr:colOff>19050</xdr:colOff>
                    <xdr:row>94</xdr:row>
                    <xdr:rowOff>9525</xdr:rowOff>
                  </to>
                </anchor>
              </controlPr>
            </control>
          </mc:Choice>
        </mc:AlternateContent>
        <mc:AlternateContent xmlns:mc="http://schemas.openxmlformats.org/markup-compatibility/2006">
          <mc:Choice Requires="x14">
            <control shapeId="1115" r:id="rId46" name="チェック 91">
              <controlPr defaultSize="0" autoFill="0" autoLine="0" autoPict="0">
                <anchor moveWithCells="1">
                  <from>
                    <xdr:col>4</xdr:col>
                    <xdr:colOff>133350</xdr:colOff>
                    <xdr:row>93</xdr:row>
                    <xdr:rowOff>142875</xdr:rowOff>
                  </from>
                  <to>
                    <xdr:col>6</xdr:col>
                    <xdr:colOff>19050</xdr:colOff>
                    <xdr:row>95</xdr:row>
                    <xdr:rowOff>9525</xdr:rowOff>
                  </to>
                </anchor>
              </controlPr>
            </control>
          </mc:Choice>
        </mc:AlternateContent>
        <mc:AlternateContent xmlns:mc="http://schemas.openxmlformats.org/markup-compatibility/2006">
          <mc:Choice Requires="x14">
            <control shapeId="1135" r:id="rId47" name="チェック 111">
              <controlPr defaultSize="0" autoFill="0" autoLine="0" autoPict="0">
                <anchor moveWithCells="1">
                  <from>
                    <xdr:col>4</xdr:col>
                    <xdr:colOff>133350</xdr:colOff>
                    <xdr:row>81</xdr:row>
                    <xdr:rowOff>152400</xdr:rowOff>
                  </from>
                  <to>
                    <xdr:col>6</xdr:col>
                    <xdr:colOff>19050</xdr:colOff>
                    <xdr:row>83</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6000000}">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N165"/>
  <sheetViews>
    <sheetView tabSelected="1" view="pageBreakPreview" topLeftCell="A64" zoomScale="110" zoomScaleNormal="46" zoomScaleSheetLayoutView="110" workbookViewId="0">
      <selection activeCell="J62" sqref="J62"/>
    </sheetView>
  </sheetViews>
  <sheetFormatPr defaultColWidth="9" defaultRowHeight="13.5"/>
  <cols>
    <col min="1" max="1" width="1.125" style="1" customWidth="1"/>
    <col min="2" max="2" width="3.625" style="1" customWidth="1"/>
    <col min="3" max="37" width="2.125" style="1" customWidth="1"/>
    <col min="38" max="38" width="1.625" style="1" customWidth="1"/>
    <col min="39" max="39" width="5.875" style="1" customWidth="1"/>
    <col min="40" max="92" width="2.125" style="1" customWidth="1"/>
    <col min="93" max="93" width="4" style="1" customWidth="1"/>
    <col min="94" max="16384" width="9" style="1"/>
  </cols>
  <sheetData>
    <row r="1" spans="2:40" ht="18" customHeight="1">
      <c r="B1" s="4" t="s">
        <v>1973</v>
      </c>
      <c r="Q1" s="4"/>
      <c r="R1" s="4"/>
      <c r="S1" s="4"/>
      <c r="T1" s="4"/>
      <c r="AB1" s="178" t="s">
        <v>2</v>
      </c>
      <c r="AC1" s="178"/>
      <c r="AD1" s="178"/>
      <c r="AE1" s="407" t="str">
        <f>IF('別紙様式7-1（計画書）'!AD1="","",'別紙様式7-1（計画書）'!AD1)</f>
        <v/>
      </c>
      <c r="AF1" s="407"/>
      <c r="AG1" s="407"/>
      <c r="AH1" s="407"/>
      <c r="AI1" s="407"/>
      <c r="AJ1" s="407"/>
      <c r="AK1" s="407"/>
    </row>
    <row r="2" spans="2:40" ht="24" customHeight="1">
      <c r="B2" s="180" t="s">
        <v>2025</v>
      </c>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N2" s="93"/>
    </row>
    <row r="3" spans="2:40" s="4" customFormat="1" ht="17.25" customHeight="1">
      <c r="B3" s="4" t="s">
        <v>28</v>
      </c>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N3" s="93"/>
    </row>
    <row r="4" spans="2:40" s="5" customFormat="1" ht="23.25" customHeight="1">
      <c r="B4" s="181" t="s">
        <v>2026</v>
      </c>
      <c r="C4" s="181"/>
      <c r="D4" s="181"/>
      <c r="E4" s="181"/>
      <c r="F4" s="181"/>
      <c r="G4" s="182" t="s">
        <v>40</v>
      </c>
      <c r="H4" s="182"/>
      <c r="I4" s="182"/>
      <c r="J4" s="182"/>
      <c r="K4" s="182"/>
      <c r="L4" s="182"/>
      <c r="M4" s="182"/>
      <c r="N4" s="183" t="s">
        <v>26</v>
      </c>
      <c r="O4" s="183"/>
      <c r="P4" s="183"/>
      <c r="Q4" s="183"/>
      <c r="R4" s="183"/>
      <c r="S4" s="183"/>
      <c r="T4" s="194" t="s">
        <v>18</v>
      </c>
      <c r="U4" s="195"/>
      <c r="V4" s="195"/>
      <c r="W4" s="195"/>
      <c r="X4" s="195"/>
      <c r="Y4" s="195"/>
      <c r="Z4" s="195"/>
      <c r="AA4" s="195"/>
      <c r="AB4" s="196"/>
      <c r="AC4" s="183" t="s">
        <v>42</v>
      </c>
      <c r="AD4" s="183"/>
      <c r="AE4" s="183"/>
      <c r="AF4" s="183"/>
      <c r="AG4" s="183"/>
      <c r="AH4" s="183"/>
      <c r="AI4" s="183"/>
      <c r="AJ4" s="183"/>
      <c r="AK4" s="183"/>
      <c r="AN4" s="93"/>
    </row>
    <row r="5" spans="2:40" ht="21.75" customHeight="1">
      <c r="B5" s="407" t="str">
        <f>IF('別紙様式7-1（計画書）'!B5="","",'別紙様式7-1（計画書）'!B5)</f>
        <v/>
      </c>
      <c r="C5" s="407"/>
      <c r="D5" s="407"/>
      <c r="E5" s="407"/>
      <c r="F5" s="407"/>
      <c r="G5" s="408" t="str">
        <f>IF('別紙様式7-1（計画書）'!G5="","",'別紙様式7-1（計画書）'!G5)</f>
        <v/>
      </c>
      <c r="H5" s="408"/>
      <c r="I5" s="408"/>
      <c r="J5" s="408"/>
      <c r="K5" s="408"/>
      <c r="L5" s="408"/>
      <c r="M5" s="408"/>
      <c r="N5" s="409" t="str">
        <f>IF('別紙様式7-1（計画書）'!N5="","",'別紙様式7-1（計画書）'!N5)</f>
        <v/>
      </c>
      <c r="O5" s="409"/>
      <c r="P5" s="409"/>
      <c r="Q5" s="409" t="str">
        <f>IF('別紙様式7-1（計画書）'!Q5="","",'別紙様式7-1（計画書）'!Q5)</f>
        <v/>
      </c>
      <c r="R5" s="409"/>
      <c r="S5" s="409"/>
      <c r="T5" s="410" t="s">
        <v>37</v>
      </c>
      <c r="U5" s="411"/>
      <c r="V5" s="411"/>
      <c r="W5" s="411"/>
      <c r="X5" s="411"/>
      <c r="Y5" s="411"/>
      <c r="Z5" s="411"/>
      <c r="AA5" s="411"/>
      <c r="AB5" s="412"/>
      <c r="AC5" s="410" t="str">
        <f>IF('別紙様式7-1（計画書）'!B8="","",'別紙様式7-1（計画書）'!B8)</f>
        <v/>
      </c>
      <c r="AD5" s="411"/>
      <c r="AE5" s="411"/>
      <c r="AF5" s="411"/>
      <c r="AG5" s="411"/>
      <c r="AH5" s="411"/>
      <c r="AI5" s="411"/>
      <c r="AJ5" s="411"/>
      <c r="AK5" s="412"/>
    </row>
    <row r="6" spans="2:40" ht="6.75" customHeight="1">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4"/>
    </row>
    <row r="7" spans="2:40" ht="12" customHeight="1">
      <c r="B7" s="480"/>
      <c r="C7" s="481"/>
      <c r="D7" s="482"/>
      <c r="E7" s="423" t="s">
        <v>1229</v>
      </c>
      <c r="F7" s="423"/>
      <c r="G7" s="423"/>
      <c r="H7" s="423"/>
      <c r="I7" s="423"/>
      <c r="J7" s="423"/>
      <c r="K7" s="423"/>
      <c r="L7" s="423"/>
      <c r="M7" s="423"/>
      <c r="N7" s="423"/>
      <c r="O7" s="423"/>
      <c r="P7" s="423"/>
      <c r="Q7" s="423"/>
      <c r="R7" s="423"/>
      <c r="S7" s="423"/>
      <c r="T7" s="423"/>
      <c r="U7" s="423" t="s">
        <v>1979</v>
      </c>
      <c r="V7" s="423"/>
      <c r="W7" s="423"/>
      <c r="X7" s="423"/>
      <c r="Y7" s="423"/>
      <c r="Z7" s="423"/>
      <c r="AD7" s="6"/>
      <c r="AE7" s="6"/>
      <c r="AF7" s="6"/>
      <c r="AG7" s="6"/>
      <c r="AH7" s="6"/>
      <c r="AI7" s="6"/>
      <c r="AJ7" s="6"/>
      <c r="AK7" s="6"/>
      <c r="AL7" s="4"/>
    </row>
    <row r="8" spans="2:40" s="5" customFormat="1" ht="23.25" customHeight="1">
      <c r="B8" s="483"/>
      <c r="C8" s="484"/>
      <c r="D8" s="485"/>
      <c r="E8" s="424" t="s">
        <v>1773</v>
      </c>
      <c r="F8" s="425"/>
      <c r="G8" s="425"/>
      <c r="H8" s="425"/>
      <c r="I8" s="425"/>
      <c r="J8" s="425"/>
      <c r="K8" s="425"/>
      <c r="L8" s="425"/>
      <c r="M8" s="425"/>
      <c r="N8" s="425"/>
      <c r="O8" s="425"/>
      <c r="P8" s="425"/>
      <c r="Q8" s="178"/>
      <c r="R8" s="178"/>
      <c r="S8" s="178"/>
      <c r="T8" s="178"/>
      <c r="U8" s="424" t="s">
        <v>2004</v>
      </c>
      <c r="V8" s="424"/>
      <c r="W8" s="424"/>
      <c r="X8" s="424"/>
      <c r="Y8" s="424"/>
      <c r="Z8" s="424"/>
      <c r="AM8" s="1"/>
      <c r="AN8" s="1"/>
    </row>
    <row r="9" spans="2:40" ht="16.5" customHeight="1">
      <c r="B9" s="194" t="s">
        <v>1974</v>
      </c>
      <c r="C9" s="195"/>
      <c r="D9" s="426"/>
      <c r="E9" s="427" t="s">
        <v>1958</v>
      </c>
      <c r="F9" s="428"/>
      <c r="G9" s="428"/>
      <c r="H9" s="429"/>
      <c r="I9" s="430" t="s">
        <v>743</v>
      </c>
      <c r="J9" s="428"/>
      <c r="K9" s="428"/>
      <c r="L9" s="429"/>
      <c r="M9" s="430" t="s">
        <v>635</v>
      </c>
      <c r="N9" s="428"/>
      <c r="O9" s="428"/>
      <c r="P9" s="431"/>
      <c r="Q9" s="432" t="s">
        <v>1962</v>
      </c>
      <c r="R9" s="433"/>
      <c r="S9" s="433"/>
      <c r="T9" s="434"/>
      <c r="U9" s="435" t="str">
        <f>IFERROR(IF('別紙様式7-1（計画書）'!AM8=1,"新加算Ⅲ",IF('別紙様式7-1（計画書）'!AM8=2,"新加算Ⅳ","")),"")</f>
        <v/>
      </c>
      <c r="V9" s="436"/>
      <c r="W9" s="436"/>
      <c r="X9" s="436"/>
      <c r="Y9" s="436"/>
      <c r="Z9" s="437"/>
      <c r="AC9" s="5"/>
    </row>
    <row r="10" spans="2:40" ht="22.5" customHeight="1">
      <c r="B10" s="194" t="s">
        <v>1977</v>
      </c>
      <c r="C10" s="195"/>
      <c r="D10" s="426"/>
      <c r="E10" s="420"/>
      <c r="F10" s="421"/>
      <c r="G10" s="421"/>
      <c r="H10" s="421"/>
      <c r="I10" s="486"/>
      <c r="J10" s="421"/>
      <c r="K10" s="421"/>
      <c r="L10" s="487"/>
      <c r="M10" s="421"/>
      <c r="N10" s="421"/>
      <c r="O10" s="421"/>
      <c r="P10" s="421"/>
      <c r="Q10" s="415">
        <f>SUM(E10,I10,M10)</f>
        <v>0</v>
      </c>
      <c r="R10" s="416"/>
      <c r="S10" s="416"/>
      <c r="T10" s="416"/>
      <c r="U10" s="420"/>
      <c r="V10" s="421"/>
      <c r="W10" s="421"/>
      <c r="X10" s="421"/>
      <c r="Y10" s="421"/>
      <c r="Z10" s="422"/>
    </row>
    <row r="11" spans="2:40" ht="6" customHeight="1">
      <c r="B11" s="82"/>
      <c r="C11" s="6"/>
      <c r="D11" s="6"/>
      <c r="E11" s="6"/>
      <c r="F11" s="6"/>
      <c r="G11" s="6"/>
      <c r="H11" s="6"/>
      <c r="I11" s="6"/>
      <c r="J11" s="6"/>
      <c r="K11" s="82"/>
      <c r="L11" s="6"/>
      <c r="M11" s="6"/>
      <c r="N11" s="6"/>
      <c r="O11" s="6"/>
      <c r="P11" s="6"/>
      <c r="Q11" s="6"/>
      <c r="R11" s="6"/>
      <c r="S11" s="6"/>
      <c r="T11" s="6"/>
      <c r="U11" s="6"/>
      <c r="V11" s="6"/>
      <c r="W11" s="6"/>
      <c r="X11" s="6"/>
      <c r="Y11" s="6"/>
      <c r="Z11" s="6"/>
      <c r="AA11" s="6"/>
      <c r="AB11" s="6"/>
      <c r="AC11" s="6"/>
    </row>
    <row r="12" spans="2:40" ht="12.75" customHeight="1">
      <c r="B12" s="4" t="s">
        <v>45</v>
      </c>
      <c r="C12" s="6"/>
      <c r="D12" s="6"/>
      <c r="E12" s="6"/>
      <c r="F12" s="6"/>
      <c r="G12" s="6"/>
      <c r="H12" s="6"/>
      <c r="I12" s="6"/>
      <c r="J12" s="6"/>
      <c r="K12" s="6"/>
      <c r="L12" s="6"/>
      <c r="M12" s="6"/>
      <c r="N12" s="6"/>
      <c r="O12" s="6"/>
      <c r="P12" s="6"/>
      <c r="Q12" s="6"/>
      <c r="R12" s="6"/>
      <c r="S12" s="6"/>
      <c r="T12" s="6"/>
      <c r="U12" s="6"/>
      <c r="V12" s="6"/>
      <c r="W12" s="6"/>
      <c r="X12" s="6"/>
      <c r="Y12" s="6"/>
      <c r="Z12" s="6"/>
      <c r="AA12" s="6"/>
      <c r="AB12" s="6"/>
      <c r="AC12" s="6"/>
    </row>
    <row r="13" spans="2:40" ht="18.75" customHeight="1">
      <c r="B13" s="26" t="s">
        <v>1984</v>
      </c>
      <c r="C13" s="6"/>
      <c r="D13" s="6"/>
      <c r="E13" s="6"/>
      <c r="F13" s="6"/>
      <c r="G13" s="6"/>
      <c r="H13" s="6"/>
      <c r="I13" s="6"/>
      <c r="J13" s="6"/>
      <c r="K13" s="6"/>
      <c r="L13" s="6"/>
      <c r="M13" s="6"/>
      <c r="N13" s="6"/>
      <c r="O13" s="6"/>
      <c r="P13" s="6"/>
      <c r="Q13" s="6"/>
      <c r="R13" s="6"/>
      <c r="S13" s="6"/>
      <c r="T13" s="6"/>
      <c r="U13" s="6"/>
      <c r="V13" s="6"/>
      <c r="W13" s="6"/>
      <c r="X13" s="6"/>
      <c r="Y13" s="6"/>
      <c r="Z13" s="6"/>
      <c r="AA13" s="6"/>
      <c r="AB13" s="6"/>
      <c r="AC13" s="6"/>
    </row>
    <row r="14" spans="2:40" s="4" customFormat="1" ht="6.95" customHeight="1">
      <c r="B14" s="372" t="s">
        <v>1983</v>
      </c>
      <c r="C14" s="373"/>
      <c r="D14" s="373"/>
      <c r="E14" s="373"/>
      <c r="F14" s="373"/>
      <c r="G14" s="373"/>
      <c r="H14" s="373"/>
      <c r="I14" s="373"/>
      <c r="J14" s="373"/>
      <c r="K14" s="373"/>
      <c r="L14" s="373"/>
      <c r="M14" s="374"/>
      <c r="N14" s="390">
        <f>IFERROR(SUM(Q10,U10),"")</f>
        <v>0</v>
      </c>
      <c r="O14" s="391"/>
      <c r="P14" s="391"/>
      <c r="Q14" s="391"/>
      <c r="R14" s="392"/>
      <c r="S14" s="225" t="s">
        <v>58</v>
      </c>
      <c r="T14" s="228" t="s">
        <v>61</v>
      </c>
      <c r="U14" s="229" t="s">
        <v>72</v>
      </c>
      <c r="V14" s="19"/>
      <c r="W14" s="19"/>
      <c r="X14" s="19"/>
      <c r="Y14" s="19"/>
      <c r="Z14" s="19"/>
      <c r="AA14" s="19"/>
      <c r="AB14" s="19"/>
      <c r="AC14" s="19"/>
      <c r="AD14" s="19"/>
      <c r="AE14" s="19"/>
      <c r="AF14" s="19"/>
      <c r="AG14" s="19"/>
      <c r="AH14" s="19"/>
      <c r="AI14" s="19"/>
      <c r="AJ14" s="19"/>
      <c r="AK14" s="19"/>
      <c r="AL14" s="19"/>
      <c r="AM14" s="19"/>
      <c r="AN14" s="19"/>
    </row>
    <row r="15" spans="2:40" s="4" customFormat="1" ht="6.95" customHeight="1">
      <c r="B15" s="375"/>
      <c r="C15" s="376"/>
      <c r="D15" s="376"/>
      <c r="E15" s="376"/>
      <c r="F15" s="376"/>
      <c r="G15" s="376"/>
      <c r="H15" s="376"/>
      <c r="I15" s="376"/>
      <c r="J15" s="376"/>
      <c r="K15" s="376"/>
      <c r="L15" s="376"/>
      <c r="M15" s="377"/>
      <c r="N15" s="393"/>
      <c r="O15" s="394"/>
      <c r="P15" s="394"/>
      <c r="Q15" s="394"/>
      <c r="R15" s="395"/>
      <c r="S15" s="226"/>
      <c r="T15" s="228"/>
      <c r="U15" s="229"/>
      <c r="V15" s="19"/>
      <c r="W15" s="19"/>
      <c r="X15" s="19"/>
      <c r="Y15" s="19"/>
      <c r="Z15" s="19"/>
      <c r="AA15" s="19"/>
      <c r="AB15" s="19"/>
      <c r="AC15" s="19"/>
      <c r="AD15" s="19"/>
      <c r="AE15" s="19"/>
      <c r="AF15" s="19"/>
      <c r="AG15" s="19"/>
      <c r="AH15" s="19"/>
      <c r="AI15" s="19"/>
      <c r="AJ15" s="19"/>
      <c r="AK15" s="19"/>
      <c r="AL15" s="19"/>
      <c r="AM15" s="19"/>
      <c r="AN15" s="19"/>
    </row>
    <row r="16" spans="2:40" s="4" customFormat="1" ht="6.95" customHeight="1">
      <c r="B16" s="378"/>
      <c r="C16" s="379"/>
      <c r="D16" s="379"/>
      <c r="E16" s="379"/>
      <c r="F16" s="379"/>
      <c r="G16" s="379"/>
      <c r="H16" s="379"/>
      <c r="I16" s="379"/>
      <c r="J16" s="379"/>
      <c r="K16" s="379"/>
      <c r="L16" s="379"/>
      <c r="M16" s="380"/>
      <c r="N16" s="396"/>
      <c r="O16" s="397"/>
      <c r="P16" s="397"/>
      <c r="Q16" s="397"/>
      <c r="R16" s="398"/>
      <c r="S16" s="227"/>
      <c r="T16" s="228"/>
      <c r="U16" s="229"/>
      <c r="V16" s="19"/>
      <c r="W16" s="230" t="s">
        <v>1860</v>
      </c>
      <c r="X16" s="230"/>
      <c r="Y16" s="230"/>
      <c r="Z16" s="230"/>
      <c r="AA16" s="230"/>
      <c r="AB16" s="230"/>
      <c r="AC16" s="230"/>
      <c r="AD16" s="58"/>
      <c r="AE16" s="19"/>
      <c r="AF16" s="19"/>
      <c r="AG16" s="19"/>
      <c r="AH16" s="19"/>
      <c r="AI16" s="19"/>
      <c r="AJ16" s="19"/>
      <c r="AK16" s="473" t="str">
        <f>IFERROR(IF(N17="","",IF(N17&gt;=N14,"○","×")),"")</f>
        <v/>
      </c>
    </row>
    <row r="17" spans="2:38" s="4" customFormat="1" ht="6.95" customHeight="1">
      <c r="B17" s="372" t="s">
        <v>1218</v>
      </c>
      <c r="C17" s="373"/>
      <c r="D17" s="373"/>
      <c r="E17" s="373"/>
      <c r="F17" s="373"/>
      <c r="G17" s="373"/>
      <c r="H17" s="373"/>
      <c r="I17" s="373"/>
      <c r="J17" s="373"/>
      <c r="K17" s="373"/>
      <c r="L17" s="373"/>
      <c r="M17" s="374"/>
      <c r="N17" s="240"/>
      <c r="O17" s="241"/>
      <c r="P17" s="241"/>
      <c r="Q17" s="241"/>
      <c r="R17" s="242"/>
      <c r="S17" s="225" t="s">
        <v>58</v>
      </c>
      <c r="T17" s="228" t="s">
        <v>61</v>
      </c>
      <c r="U17" s="229" t="s">
        <v>74</v>
      </c>
      <c r="V17" s="19"/>
      <c r="W17" s="230"/>
      <c r="X17" s="230"/>
      <c r="Y17" s="230"/>
      <c r="Z17" s="230"/>
      <c r="AA17" s="230"/>
      <c r="AB17" s="230"/>
      <c r="AC17" s="230"/>
      <c r="AD17" s="58"/>
      <c r="AE17" s="19"/>
      <c r="AF17" s="19"/>
      <c r="AG17" s="19"/>
      <c r="AH17" s="19"/>
      <c r="AI17" s="19"/>
      <c r="AJ17" s="19"/>
      <c r="AK17" s="475"/>
    </row>
    <row r="18" spans="2:38" s="4" customFormat="1" ht="6.95" customHeight="1">
      <c r="B18" s="375"/>
      <c r="C18" s="376"/>
      <c r="D18" s="376"/>
      <c r="E18" s="376"/>
      <c r="F18" s="376"/>
      <c r="G18" s="376"/>
      <c r="H18" s="376"/>
      <c r="I18" s="376"/>
      <c r="J18" s="376"/>
      <c r="K18" s="376"/>
      <c r="L18" s="376"/>
      <c r="M18" s="377"/>
      <c r="N18" s="243"/>
      <c r="O18" s="244"/>
      <c r="P18" s="244"/>
      <c r="Q18" s="244"/>
      <c r="R18" s="245"/>
      <c r="S18" s="226"/>
      <c r="T18" s="228"/>
      <c r="U18" s="229"/>
      <c r="V18" s="19"/>
      <c r="W18" s="48"/>
      <c r="X18" s="48"/>
      <c r="Y18" s="48"/>
      <c r="Z18" s="48"/>
      <c r="AA18" s="48"/>
      <c r="AB18" s="48"/>
      <c r="AC18" s="48"/>
      <c r="AD18" s="48"/>
      <c r="AE18" s="19"/>
      <c r="AF18" s="19"/>
      <c r="AG18" s="19"/>
      <c r="AH18" s="19"/>
      <c r="AI18" s="19"/>
      <c r="AJ18" s="19"/>
      <c r="AK18" s="19"/>
      <c r="AL18" s="19"/>
    </row>
    <row r="19" spans="2:38" s="4" customFormat="1" ht="6.95" customHeight="1">
      <c r="B19" s="378"/>
      <c r="C19" s="379"/>
      <c r="D19" s="379"/>
      <c r="E19" s="379"/>
      <c r="F19" s="379"/>
      <c r="G19" s="379"/>
      <c r="H19" s="379"/>
      <c r="I19" s="379"/>
      <c r="J19" s="379"/>
      <c r="K19" s="379"/>
      <c r="L19" s="379"/>
      <c r="M19" s="380"/>
      <c r="N19" s="246"/>
      <c r="O19" s="247"/>
      <c r="P19" s="247"/>
      <c r="Q19" s="247"/>
      <c r="R19" s="248"/>
      <c r="S19" s="227"/>
      <c r="T19" s="228"/>
      <c r="U19" s="229"/>
      <c r="V19" s="19"/>
      <c r="W19" s="48"/>
      <c r="X19" s="48"/>
      <c r="Y19" s="48"/>
      <c r="Z19" s="48"/>
      <c r="AA19" s="48"/>
      <c r="AB19" s="48"/>
      <c r="AC19" s="48"/>
      <c r="AD19" s="48"/>
      <c r="AE19" s="19"/>
      <c r="AF19" s="19"/>
      <c r="AG19" s="19"/>
      <c r="AH19" s="19"/>
      <c r="AI19" s="19"/>
      <c r="AJ19" s="19"/>
      <c r="AK19" s="19"/>
      <c r="AL19" s="19"/>
    </row>
    <row r="20" spans="2:38" ht="6.75" customHeight="1">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row>
    <row r="21" spans="2:38" ht="14.25" customHeight="1">
      <c r="B21" s="26" t="s">
        <v>1207</v>
      </c>
      <c r="C21" s="6"/>
      <c r="D21" s="6"/>
      <c r="E21" s="6"/>
      <c r="F21" s="6"/>
      <c r="G21" s="6"/>
      <c r="H21" s="6"/>
      <c r="I21" s="6"/>
      <c r="J21" s="6"/>
      <c r="K21" s="6"/>
      <c r="L21" s="6"/>
      <c r="M21" s="6"/>
      <c r="N21" s="6"/>
      <c r="O21" s="6"/>
      <c r="P21" s="6"/>
      <c r="Q21" s="6"/>
      <c r="R21" s="6"/>
      <c r="S21" s="6"/>
      <c r="T21" s="6"/>
      <c r="U21" s="6"/>
      <c r="V21" s="6"/>
      <c r="W21" s="6"/>
      <c r="X21" s="6"/>
      <c r="Y21" s="6"/>
      <c r="Z21" s="6"/>
      <c r="AA21" s="6"/>
      <c r="AB21" s="6"/>
      <c r="AC21" s="6"/>
    </row>
    <row r="22" spans="2:38" ht="15" customHeight="1">
      <c r="B22" s="83" t="s">
        <v>72</v>
      </c>
      <c r="C22" s="413" t="s">
        <v>1980</v>
      </c>
      <c r="D22" s="413"/>
      <c r="E22" s="413"/>
      <c r="F22" s="413"/>
      <c r="G22" s="413"/>
      <c r="H22" s="413"/>
      <c r="I22" s="413"/>
      <c r="J22" s="413"/>
      <c r="K22" s="413"/>
      <c r="L22" s="413"/>
      <c r="M22" s="413"/>
      <c r="N22" s="413"/>
      <c r="O22" s="413"/>
      <c r="P22" s="413"/>
      <c r="Q22" s="413"/>
      <c r="R22" s="413"/>
      <c r="S22" s="413"/>
      <c r="T22" s="414"/>
      <c r="U22" s="415">
        <f>U23-U24</f>
        <v>0</v>
      </c>
      <c r="V22" s="416"/>
      <c r="W22" s="416"/>
      <c r="X22" s="416"/>
      <c r="Y22" s="416"/>
      <c r="Z22" s="417"/>
      <c r="AA22" s="85" t="s">
        <v>58</v>
      </c>
      <c r="AB22" s="88" t="s">
        <v>1800</v>
      </c>
      <c r="AC22" s="473" t="str">
        <f>IF(U25="","",IF(U22="","",IF(U22&gt;=U25,"○","×")))</f>
        <v>○</v>
      </c>
    </row>
    <row r="23" spans="2:38" ht="15" customHeight="1">
      <c r="B23" s="476"/>
      <c r="C23" s="418" t="s">
        <v>589</v>
      </c>
      <c r="D23" s="418"/>
      <c r="E23" s="418"/>
      <c r="F23" s="418"/>
      <c r="G23" s="418"/>
      <c r="H23" s="418"/>
      <c r="I23" s="418"/>
      <c r="J23" s="418"/>
      <c r="K23" s="418"/>
      <c r="L23" s="418"/>
      <c r="M23" s="418"/>
      <c r="N23" s="418"/>
      <c r="O23" s="418"/>
      <c r="P23" s="418"/>
      <c r="Q23" s="418"/>
      <c r="R23" s="418"/>
      <c r="S23" s="418"/>
      <c r="T23" s="419"/>
      <c r="U23" s="420"/>
      <c r="V23" s="421"/>
      <c r="W23" s="421"/>
      <c r="X23" s="421"/>
      <c r="Y23" s="421"/>
      <c r="Z23" s="422"/>
      <c r="AA23" s="85" t="s">
        <v>58</v>
      </c>
      <c r="AB23" s="88"/>
      <c r="AC23" s="474"/>
    </row>
    <row r="24" spans="2:38" ht="15.75" customHeight="1">
      <c r="B24" s="476"/>
      <c r="C24" s="438" t="s">
        <v>779</v>
      </c>
      <c r="D24" s="438"/>
      <c r="E24" s="438"/>
      <c r="F24" s="438"/>
      <c r="G24" s="438"/>
      <c r="H24" s="438"/>
      <c r="I24" s="438"/>
      <c r="J24" s="438"/>
      <c r="K24" s="438"/>
      <c r="L24" s="438"/>
      <c r="M24" s="438"/>
      <c r="N24" s="438"/>
      <c r="O24" s="438"/>
      <c r="P24" s="438"/>
      <c r="Q24" s="438"/>
      <c r="R24" s="438"/>
      <c r="S24" s="438"/>
      <c r="T24" s="439"/>
      <c r="U24" s="440">
        <f>N17</f>
        <v>0</v>
      </c>
      <c r="V24" s="441"/>
      <c r="W24" s="441"/>
      <c r="X24" s="441"/>
      <c r="Y24" s="441"/>
      <c r="Z24" s="442"/>
      <c r="AA24" s="86" t="s">
        <v>58</v>
      </c>
      <c r="AB24" s="88"/>
      <c r="AC24" s="474"/>
    </row>
    <row r="25" spans="2:38" ht="23.25" customHeight="1">
      <c r="B25" s="83" t="s">
        <v>74</v>
      </c>
      <c r="C25" s="443" t="s">
        <v>1981</v>
      </c>
      <c r="D25" s="444"/>
      <c r="E25" s="444"/>
      <c r="F25" s="444"/>
      <c r="G25" s="444"/>
      <c r="H25" s="444"/>
      <c r="I25" s="444"/>
      <c r="J25" s="444"/>
      <c r="K25" s="444"/>
      <c r="L25" s="444"/>
      <c r="M25" s="444"/>
      <c r="N25" s="444"/>
      <c r="O25" s="444"/>
      <c r="P25" s="444"/>
      <c r="Q25" s="444"/>
      <c r="R25" s="444"/>
      <c r="S25" s="444"/>
      <c r="T25" s="444"/>
      <c r="U25" s="415">
        <f>U26-U27-U28</f>
        <v>0</v>
      </c>
      <c r="V25" s="416"/>
      <c r="W25" s="416"/>
      <c r="X25" s="416"/>
      <c r="Y25" s="416"/>
      <c r="Z25" s="417"/>
      <c r="AA25" s="87" t="s">
        <v>58</v>
      </c>
      <c r="AB25" s="88" t="s">
        <v>1800</v>
      </c>
      <c r="AC25" s="475"/>
    </row>
    <row r="26" spans="2:38" ht="15" customHeight="1">
      <c r="B26" s="477"/>
      <c r="C26" s="419" t="s">
        <v>1982</v>
      </c>
      <c r="D26" s="445"/>
      <c r="E26" s="445"/>
      <c r="F26" s="445"/>
      <c r="G26" s="445"/>
      <c r="H26" s="445"/>
      <c r="I26" s="445"/>
      <c r="J26" s="445"/>
      <c r="K26" s="445"/>
      <c r="L26" s="445"/>
      <c r="M26" s="445"/>
      <c r="N26" s="445"/>
      <c r="O26" s="445"/>
      <c r="P26" s="445"/>
      <c r="Q26" s="445"/>
      <c r="R26" s="445"/>
      <c r="S26" s="445"/>
      <c r="T26" s="446"/>
      <c r="U26" s="447"/>
      <c r="V26" s="448"/>
      <c r="W26" s="448"/>
      <c r="X26" s="448"/>
      <c r="Y26" s="448"/>
      <c r="Z26" s="449"/>
      <c r="AA26" s="85" t="s">
        <v>58</v>
      </c>
      <c r="AB26" s="89"/>
      <c r="AC26" s="89"/>
    </row>
    <row r="27" spans="2:38" ht="16.5" customHeight="1">
      <c r="B27" s="477"/>
      <c r="C27" s="450" t="s">
        <v>1985</v>
      </c>
      <c r="D27" s="451"/>
      <c r="E27" s="451"/>
      <c r="F27" s="451"/>
      <c r="G27" s="451"/>
      <c r="H27" s="451"/>
      <c r="I27" s="451"/>
      <c r="J27" s="451"/>
      <c r="K27" s="451"/>
      <c r="L27" s="451"/>
      <c r="M27" s="451"/>
      <c r="N27" s="451"/>
      <c r="O27" s="451"/>
      <c r="P27" s="451"/>
      <c r="Q27" s="451"/>
      <c r="R27" s="451"/>
      <c r="S27" s="451"/>
      <c r="T27" s="452"/>
      <c r="U27" s="447"/>
      <c r="V27" s="448"/>
      <c r="W27" s="448"/>
      <c r="X27" s="448"/>
      <c r="Y27" s="448"/>
      <c r="Z27" s="449"/>
      <c r="AA27" s="85" t="s">
        <v>58</v>
      </c>
      <c r="AB27" s="89"/>
      <c r="AC27" s="89"/>
    </row>
    <row r="28" spans="2:38" ht="21.75" customHeight="1">
      <c r="B28" s="478"/>
      <c r="C28" s="453" t="s">
        <v>1298</v>
      </c>
      <c r="D28" s="454"/>
      <c r="E28" s="454"/>
      <c r="F28" s="454"/>
      <c r="G28" s="454"/>
      <c r="H28" s="454"/>
      <c r="I28" s="454"/>
      <c r="J28" s="454"/>
      <c r="K28" s="454"/>
      <c r="L28" s="454"/>
      <c r="M28" s="454"/>
      <c r="N28" s="454"/>
      <c r="O28" s="454"/>
      <c r="P28" s="454"/>
      <c r="Q28" s="454"/>
      <c r="R28" s="454"/>
      <c r="S28" s="454"/>
      <c r="T28" s="455"/>
      <c r="U28" s="456"/>
      <c r="V28" s="457"/>
      <c r="W28" s="457"/>
      <c r="X28" s="457"/>
      <c r="Y28" s="457"/>
      <c r="Z28" s="458"/>
      <c r="AA28" s="87" t="s">
        <v>58</v>
      </c>
      <c r="AB28" s="89"/>
      <c r="AC28" s="89"/>
    </row>
    <row r="29" spans="2:38" ht="9" customHeight="1">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row>
    <row r="30" spans="2:38" ht="17.25" customHeight="1">
      <c r="B30" s="4" t="s">
        <v>128</v>
      </c>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2:38" ht="22.5" customHeight="1">
      <c r="B31" s="7" t="s">
        <v>81</v>
      </c>
      <c r="C31" s="304" t="s">
        <v>1021</v>
      </c>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row>
    <row r="32" spans="2:38" ht="3" customHeight="1">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2:39">
      <c r="C33" s="21" t="s">
        <v>251</v>
      </c>
      <c r="D33" s="19" t="s">
        <v>75</v>
      </c>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6"/>
    </row>
    <row r="34" spans="2:39">
      <c r="C34" s="6"/>
      <c r="D34" s="31"/>
      <c r="E34" s="36" t="s">
        <v>1978</v>
      </c>
      <c r="F34" s="19"/>
      <c r="G34" s="19"/>
      <c r="H34" s="19"/>
      <c r="I34" s="19"/>
      <c r="J34" s="19"/>
      <c r="K34" s="19"/>
      <c r="L34" s="19"/>
      <c r="M34" s="21"/>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6"/>
      <c r="AM34" s="91" t="b">
        <v>1</v>
      </c>
    </row>
    <row r="35" spans="2:39" ht="3" customHeight="1">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6"/>
      <c r="AM35" s="3"/>
    </row>
    <row r="36" spans="2:39">
      <c r="C36" s="21" t="s">
        <v>254</v>
      </c>
      <c r="D36" s="19" t="s">
        <v>1575</v>
      </c>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6"/>
      <c r="AM36" s="3"/>
    </row>
    <row r="37" spans="2:39">
      <c r="C37" s="6"/>
      <c r="D37" s="31"/>
      <c r="E37" s="36" t="s">
        <v>1978</v>
      </c>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6"/>
      <c r="AM37" s="91" t="b">
        <v>1</v>
      </c>
    </row>
    <row r="38" spans="2:39" ht="3" customHeight="1">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6"/>
      <c r="AM38" s="3"/>
    </row>
    <row r="39" spans="2:39">
      <c r="C39" s="21" t="s">
        <v>257</v>
      </c>
      <c r="D39" s="19" t="s">
        <v>272</v>
      </c>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6"/>
      <c r="AM39" s="3"/>
    </row>
    <row r="40" spans="2:39">
      <c r="C40" s="6"/>
      <c r="D40" s="32" t="s">
        <v>81</v>
      </c>
      <c r="E40" s="36" t="s">
        <v>1673</v>
      </c>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6"/>
      <c r="AM40" s="3"/>
    </row>
    <row r="41" spans="2:39">
      <c r="C41" s="6"/>
      <c r="D41" s="32" t="s">
        <v>81</v>
      </c>
      <c r="E41" s="36" t="s">
        <v>227</v>
      </c>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6"/>
      <c r="AM41" s="3"/>
    </row>
    <row r="42" spans="2:39">
      <c r="C42" s="6"/>
      <c r="D42" s="31"/>
      <c r="E42" s="36" t="s">
        <v>1978</v>
      </c>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6"/>
      <c r="AM42" s="91" t="b">
        <v>1</v>
      </c>
    </row>
    <row r="43" spans="2:39" ht="2.25" customHeight="1">
      <c r="C43" s="21"/>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6"/>
      <c r="AM43" s="3"/>
    </row>
    <row r="44" spans="2:39">
      <c r="C44" s="24" t="s">
        <v>261</v>
      </c>
      <c r="D44" s="33" t="s">
        <v>1969</v>
      </c>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19"/>
      <c r="AL44" s="6"/>
      <c r="AM44" s="3"/>
    </row>
    <row r="45" spans="2:39">
      <c r="C45" s="6"/>
      <c r="D45" s="31"/>
      <c r="E45" s="36" t="s">
        <v>1978</v>
      </c>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19"/>
      <c r="AL45" s="6"/>
      <c r="AM45" s="91" t="b">
        <v>1</v>
      </c>
    </row>
    <row r="46" spans="2:39" ht="8.25" customHeight="1">
      <c r="C46" s="21"/>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6"/>
    </row>
    <row r="47" spans="2:39" ht="22.5" customHeight="1">
      <c r="B47" s="4" t="s">
        <v>81</v>
      </c>
      <c r="C47" s="376" t="s">
        <v>1976</v>
      </c>
      <c r="D47" s="376"/>
      <c r="E47" s="376"/>
      <c r="F47" s="376"/>
      <c r="G47" s="376"/>
      <c r="H47" s="376"/>
      <c r="I47" s="376"/>
      <c r="J47" s="376"/>
      <c r="K47" s="376"/>
      <c r="L47" s="376"/>
      <c r="M47" s="376"/>
      <c r="N47" s="376"/>
      <c r="O47" s="376"/>
      <c r="P47" s="376"/>
      <c r="Q47" s="376"/>
      <c r="R47" s="376"/>
      <c r="S47" s="376"/>
      <c r="T47" s="376"/>
      <c r="U47" s="376"/>
      <c r="V47" s="376"/>
      <c r="W47" s="376"/>
      <c r="X47" s="376"/>
      <c r="Y47" s="376"/>
      <c r="Z47" s="376"/>
      <c r="AA47" s="376"/>
      <c r="AB47" s="376"/>
      <c r="AC47" s="376"/>
      <c r="AD47" s="376"/>
      <c r="AE47" s="376"/>
      <c r="AF47" s="376"/>
      <c r="AG47" s="376"/>
      <c r="AH47" s="376"/>
      <c r="AI47" s="376"/>
      <c r="AJ47" s="376"/>
      <c r="AK47" s="376"/>
    </row>
    <row r="48" spans="2:39" ht="6" customHeight="1">
      <c r="B48" s="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row>
    <row r="49" spans="2:37" ht="3" customHeight="1">
      <c r="B49" s="11"/>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90"/>
    </row>
    <row r="50" spans="2:37" ht="32.25" customHeight="1">
      <c r="B50" s="12"/>
      <c r="C50" s="275" t="s">
        <v>269</v>
      </c>
      <c r="D50" s="275"/>
      <c r="E50" s="275"/>
      <c r="F50" s="275"/>
      <c r="G50" s="275"/>
      <c r="H50" s="275"/>
      <c r="I50" s="275"/>
      <c r="J50" s="275"/>
      <c r="K50" s="275"/>
      <c r="L50" s="275"/>
      <c r="M50" s="275"/>
      <c r="N50" s="275"/>
      <c r="O50" s="275"/>
      <c r="P50" s="275"/>
      <c r="Q50" s="275"/>
      <c r="R50" s="275"/>
      <c r="S50" s="275"/>
      <c r="T50" s="275"/>
      <c r="U50" s="275"/>
      <c r="V50" s="275"/>
      <c r="W50" s="275"/>
      <c r="X50" s="275"/>
      <c r="Y50" s="275"/>
      <c r="Z50" s="275"/>
      <c r="AA50" s="275"/>
      <c r="AB50" s="275"/>
      <c r="AC50" s="275"/>
      <c r="AD50" s="275"/>
      <c r="AE50" s="275"/>
      <c r="AF50" s="275"/>
      <c r="AG50" s="275"/>
      <c r="AH50" s="275"/>
      <c r="AI50" s="275"/>
      <c r="AJ50" s="34"/>
      <c r="AK50" s="66"/>
    </row>
    <row r="51" spans="2:37" ht="3.75" customHeight="1">
      <c r="B51" s="12"/>
      <c r="C51" s="26"/>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66"/>
    </row>
    <row r="52" spans="2:37">
      <c r="B52" s="13"/>
      <c r="C52" s="27" t="s">
        <v>43</v>
      </c>
      <c r="D52" s="27"/>
      <c r="E52" s="271"/>
      <c r="F52" s="272"/>
      <c r="G52" s="27" t="s">
        <v>12</v>
      </c>
      <c r="H52" s="271"/>
      <c r="I52" s="272"/>
      <c r="J52" s="27" t="s">
        <v>179</v>
      </c>
      <c r="K52" s="271"/>
      <c r="L52" s="272"/>
      <c r="M52" s="27" t="s">
        <v>186</v>
      </c>
      <c r="N52" s="34"/>
      <c r="O52" s="273" t="s">
        <v>181</v>
      </c>
      <c r="P52" s="273"/>
      <c r="Q52" s="273"/>
      <c r="R52" s="274"/>
      <c r="S52" s="274"/>
      <c r="T52" s="274"/>
      <c r="U52" s="274"/>
      <c r="V52" s="274"/>
      <c r="W52" s="274"/>
      <c r="X52" s="274"/>
      <c r="Y52" s="274"/>
      <c r="Z52" s="274"/>
      <c r="AA52" s="274"/>
      <c r="AB52" s="274"/>
      <c r="AC52" s="274"/>
      <c r="AD52" s="274"/>
      <c r="AE52" s="274"/>
      <c r="AF52" s="274"/>
      <c r="AG52" s="274"/>
      <c r="AH52" s="274"/>
      <c r="AI52" s="274"/>
      <c r="AJ52" s="61"/>
      <c r="AK52" s="67"/>
    </row>
    <row r="53" spans="2:37">
      <c r="B53" s="13"/>
      <c r="C53" s="28"/>
      <c r="D53" s="27"/>
      <c r="E53" s="27"/>
      <c r="F53" s="27"/>
      <c r="G53" s="27"/>
      <c r="H53" s="27"/>
      <c r="I53" s="27"/>
      <c r="J53" s="27"/>
      <c r="K53" s="27"/>
      <c r="L53" s="27"/>
      <c r="M53" s="27"/>
      <c r="N53" s="27"/>
      <c r="O53" s="276" t="s">
        <v>187</v>
      </c>
      <c r="P53" s="276"/>
      <c r="Q53" s="276"/>
      <c r="R53" s="277" t="s">
        <v>71</v>
      </c>
      <c r="S53" s="277"/>
      <c r="T53" s="278"/>
      <c r="U53" s="278"/>
      <c r="V53" s="278"/>
      <c r="W53" s="278"/>
      <c r="X53" s="278"/>
      <c r="Y53" s="279" t="s">
        <v>190</v>
      </c>
      <c r="Z53" s="279"/>
      <c r="AA53" s="278"/>
      <c r="AB53" s="278"/>
      <c r="AC53" s="278"/>
      <c r="AD53" s="278"/>
      <c r="AE53" s="278"/>
      <c r="AF53" s="278"/>
      <c r="AG53" s="278"/>
      <c r="AH53" s="278"/>
      <c r="AI53" s="278"/>
      <c r="AJ53" s="28"/>
      <c r="AK53" s="68"/>
    </row>
    <row r="54" spans="2:37" ht="7.5" customHeight="1">
      <c r="B54" s="14"/>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69"/>
    </row>
    <row r="55" spans="2:37" ht="6.75" customHeight="1">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row>
    <row r="56" spans="2:37" s="4" customFormat="1" ht="21" customHeight="1">
      <c r="B56" s="84" t="s">
        <v>1972</v>
      </c>
    </row>
    <row r="57" spans="2:37">
      <c r="B57" s="183" t="s">
        <v>181</v>
      </c>
      <c r="C57" s="183"/>
      <c r="D57" s="183"/>
      <c r="E57" s="280" t="s">
        <v>1590</v>
      </c>
      <c r="F57" s="280"/>
      <c r="G57" s="280"/>
      <c r="H57" s="465" t="str">
        <f>IF('別紙様式7-1（計画書）'!H63="","",'別紙様式7-1（計画書）'!H63)</f>
        <v/>
      </c>
      <c r="I57" s="465"/>
      <c r="J57" s="465"/>
      <c r="K57" s="465"/>
      <c r="L57" s="465"/>
      <c r="M57" s="465"/>
      <c r="N57" s="465"/>
      <c r="O57" s="465"/>
      <c r="P57" s="465"/>
      <c r="Q57" s="465"/>
      <c r="R57" s="183" t="s">
        <v>1204</v>
      </c>
      <c r="S57" s="183"/>
      <c r="T57" s="183"/>
      <c r="U57" s="51" t="s">
        <v>1963</v>
      </c>
      <c r="V57" s="466" t="str">
        <f>IF('別紙様式7-1（計画書）'!V63="","",'別紙様式7-1（計画書）'!V63)</f>
        <v/>
      </c>
      <c r="W57" s="466"/>
      <c r="X57" s="54" t="s">
        <v>1964</v>
      </c>
      <c r="Y57" s="466" t="str">
        <f>IF('別紙様式7-1（計画書）'!Y63="","",'別紙様式7-1（計画書）'!Y63)</f>
        <v/>
      </c>
      <c r="Z57" s="467"/>
      <c r="AG57" s="6"/>
      <c r="AH57" s="6"/>
      <c r="AI57" s="6"/>
    </row>
    <row r="58" spans="2:37">
      <c r="B58" s="183"/>
      <c r="C58" s="183"/>
      <c r="D58" s="183"/>
      <c r="E58" s="284" t="s">
        <v>1965</v>
      </c>
      <c r="F58" s="284"/>
      <c r="G58" s="284"/>
      <c r="H58" s="468" t="str">
        <f>IF('別紙様式7-1（計画書）'!H64="","",'別紙様式7-1（計画書）'!H64)</f>
        <v/>
      </c>
      <c r="I58" s="468"/>
      <c r="J58" s="468"/>
      <c r="K58" s="468"/>
      <c r="L58" s="468"/>
      <c r="M58" s="468"/>
      <c r="N58" s="468"/>
      <c r="O58" s="468"/>
      <c r="P58" s="468"/>
      <c r="Q58" s="468"/>
      <c r="R58" s="183"/>
      <c r="S58" s="183"/>
      <c r="T58" s="183"/>
      <c r="U58" s="469" t="str">
        <f>IF('別紙様式7-1（計画書）'!U64="","",'別紙様式7-1（計画書）'!U64)</f>
        <v/>
      </c>
      <c r="V58" s="470"/>
      <c r="W58" s="470"/>
      <c r="X58" s="470"/>
      <c r="Y58" s="470"/>
      <c r="Z58" s="470"/>
      <c r="AA58" s="470"/>
      <c r="AB58" s="470"/>
      <c r="AC58" s="470"/>
      <c r="AD58" s="470"/>
      <c r="AE58" s="470"/>
      <c r="AF58" s="470"/>
      <c r="AG58" s="470"/>
      <c r="AH58" s="470"/>
      <c r="AI58" s="470"/>
      <c r="AJ58" s="470"/>
      <c r="AK58" s="471"/>
    </row>
    <row r="59" spans="2:37">
      <c r="B59" s="15"/>
      <c r="C59" s="15"/>
      <c r="D59" s="15"/>
      <c r="E59" s="21"/>
      <c r="F59" s="21"/>
      <c r="G59" s="21"/>
      <c r="H59" s="21"/>
      <c r="I59" s="21"/>
      <c r="J59" s="21"/>
      <c r="K59" s="21"/>
      <c r="L59" s="21"/>
      <c r="M59" s="21"/>
      <c r="N59" s="21"/>
      <c r="O59" s="47"/>
      <c r="P59" s="47"/>
      <c r="Q59" s="48"/>
      <c r="R59" s="48"/>
      <c r="S59" s="48"/>
      <c r="T59" s="48"/>
      <c r="U59" s="48"/>
      <c r="V59" s="48"/>
      <c r="W59" s="48"/>
      <c r="X59" s="48"/>
      <c r="Y59" s="48"/>
      <c r="Z59" s="6"/>
      <c r="AA59" s="6"/>
      <c r="AB59" s="6"/>
      <c r="AC59" s="6"/>
      <c r="AD59" s="6"/>
      <c r="AE59" s="6"/>
      <c r="AF59" s="6"/>
      <c r="AG59" s="60"/>
      <c r="AH59" s="60"/>
      <c r="AI59" s="60"/>
      <c r="AJ59" s="62"/>
      <c r="AK59" s="62"/>
    </row>
    <row r="60" spans="2:37">
      <c r="B60" s="183" t="s">
        <v>1966</v>
      </c>
      <c r="C60" s="183"/>
      <c r="D60" s="183"/>
      <c r="E60" s="183" t="s">
        <v>71</v>
      </c>
      <c r="F60" s="183"/>
      <c r="G60" s="183"/>
      <c r="H60" s="472" t="str">
        <f>IF('別紙様式7-1（計画書）'!H66="","",'別紙様式7-1（計画書）'!H66)</f>
        <v/>
      </c>
      <c r="I60" s="472"/>
      <c r="J60" s="472"/>
      <c r="K60" s="472"/>
      <c r="L60" s="472"/>
      <c r="M60" s="472"/>
      <c r="N60" s="472"/>
      <c r="O60" s="183" t="s">
        <v>1834</v>
      </c>
      <c r="P60" s="183"/>
      <c r="Q60" s="183"/>
      <c r="R60" s="280" t="s">
        <v>1590</v>
      </c>
      <c r="S60" s="280"/>
      <c r="T60" s="280"/>
      <c r="U60" s="465" t="str">
        <f>IF('別紙様式7-1（計画書）'!U66="","",'別紙様式7-1（計画書）'!U66)</f>
        <v/>
      </c>
      <c r="V60" s="465"/>
      <c r="W60" s="465"/>
      <c r="X60" s="465"/>
      <c r="Y60" s="465"/>
      <c r="Z60" s="465"/>
      <c r="AA60" s="465"/>
      <c r="AB60" s="290" t="s">
        <v>1967</v>
      </c>
      <c r="AC60" s="291"/>
      <c r="AD60" s="291"/>
      <c r="AE60" s="292"/>
      <c r="AF60" s="472" t="str">
        <f>IF('別紙様式7-1（計画書）'!AF66="","",'別紙様式7-1（計画書）'!AF66)</f>
        <v/>
      </c>
      <c r="AG60" s="472"/>
      <c r="AH60" s="472"/>
      <c r="AI60" s="472"/>
      <c r="AJ60" s="472"/>
      <c r="AK60" s="472"/>
    </row>
    <row r="61" spans="2:37">
      <c r="B61" s="183"/>
      <c r="C61" s="183"/>
      <c r="D61" s="183"/>
      <c r="E61" s="183" t="s">
        <v>190</v>
      </c>
      <c r="F61" s="183"/>
      <c r="G61" s="183"/>
      <c r="H61" s="472" t="str">
        <f>IF('別紙様式7-1（計画書）'!H67="","",'別紙様式7-1（計画書）'!H67)</f>
        <v/>
      </c>
      <c r="I61" s="472"/>
      <c r="J61" s="472"/>
      <c r="K61" s="472"/>
      <c r="L61" s="472"/>
      <c r="M61" s="472"/>
      <c r="N61" s="472"/>
      <c r="O61" s="183"/>
      <c r="P61" s="183"/>
      <c r="Q61" s="183"/>
      <c r="R61" s="284" t="s">
        <v>190</v>
      </c>
      <c r="S61" s="284"/>
      <c r="T61" s="284"/>
      <c r="U61" s="479" t="str">
        <f>IF('別紙様式7-1（計画書）'!U67="","",'別紙様式7-1（計画書）'!U67)</f>
        <v/>
      </c>
      <c r="V61" s="479"/>
      <c r="W61" s="479"/>
      <c r="X61" s="479"/>
      <c r="Y61" s="479"/>
      <c r="Z61" s="479"/>
      <c r="AA61" s="479"/>
      <c r="AB61" s="290" t="s">
        <v>1968</v>
      </c>
      <c r="AC61" s="291"/>
      <c r="AD61" s="291"/>
      <c r="AE61" s="292"/>
      <c r="AF61" s="472" t="str">
        <f>IF('別紙様式7-1（計画書）'!AF67="","",'別紙様式7-1（計画書）'!AF67)</f>
        <v/>
      </c>
      <c r="AG61" s="472"/>
      <c r="AH61" s="472"/>
      <c r="AI61" s="472"/>
      <c r="AJ61" s="472"/>
      <c r="AK61" s="472"/>
    </row>
    <row r="63" spans="2:37" ht="33" customHeight="1">
      <c r="B63" s="304" t="s">
        <v>527</v>
      </c>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304"/>
      <c r="AC63" s="304"/>
      <c r="AD63" s="304"/>
      <c r="AE63" s="304"/>
      <c r="AF63" s="304"/>
      <c r="AG63" s="304"/>
      <c r="AH63" s="304"/>
      <c r="AI63" s="304"/>
      <c r="AJ63" s="304"/>
      <c r="AK63" s="304"/>
    </row>
    <row r="64" spans="2:37">
      <c r="B64" s="459" t="s">
        <v>86</v>
      </c>
      <c r="C64" s="460"/>
      <c r="D64" s="460"/>
      <c r="E64" s="461"/>
      <c r="F64" s="462" t="s">
        <v>87</v>
      </c>
      <c r="G64" s="463"/>
      <c r="H64" s="463"/>
      <c r="I64" s="463"/>
      <c r="J64" s="463"/>
      <c r="K64" s="463"/>
      <c r="L64" s="463"/>
      <c r="M64" s="463"/>
      <c r="N64" s="463"/>
      <c r="O64" s="463"/>
      <c r="P64" s="463"/>
      <c r="Q64" s="463"/>
      <c r="R64" s="463"/>
      <c r="S64" s="463"/>
      <c r="T64" s="463"/>
      <c r="U64" s="463"/>
      <c r="V64" s="463"/>
      <c r="W64" s="463"/>
      <c r="X64" s="463"/>
      <c r="Y64" s="463"/>
      <c r="Z64" s="463"/>
      <c r="AA64" s="463"/>
      <c r="AB64" s="463"/>
      <c r="AC64" s="463"/>
      <c r="AD64" s="463"/>
      <c r="AE64" s="463"/>
      <c r="AF64" s="463"/>
      <c r="AG64" s="463"/>
      <c r="AH64" s="463"/>
      <c r="AI64" s="463"/>
      <c r="AJ64" s="464"/>
      <c r="AK64" s="64" t="str">
        <f>IFERROR(IF(COUNTIF(AM65:AM89,TRUE)&gt;=1,"○","×"),"")</f>
        <v>×</v>
      </c>
    </row>
    <row r="65" spans="2:39" ht="13.5" customHeight="1">
      <c r="B65" s="317" t="s">
        <v>94</v>
      </c>
      <c r="C65" s="318"/>
      <c r="D65" s="318"/>
      <c r="E65" s="399"/>
      <c r="F65" s="37"/>
      <c r="G65" s="405" t="s">
        <v>1789</v>
      </c>
      <c r="H65" s="405"/>
      <c r="I65" s="405"/>
      <c r="J65" s="405"/>
      <c r="K65" s="405"/>
      <c r="L65" s="405"/>
      <c r="M65" s="405"/>
      <c r="N65" s="405"/>
      <c r="O65" s="405"/>
      <c r="P65" s="405"/>
      <c r="Q65" s="405"/>
      <c r="R65" s="405"/>
      <c r="S65" s="405"/>
      <c r="T65" s="405"/>
      <c r="U65" s="405"/>
      <c r="V65" s="405"/>
      <c r="W65" s="405"/>
      <c r="X65" s="405"/>
      <c r="Y65" s="405"/>
      <c r="Z65" s="405"/>
      <c r="AA65" s="405"/>
      <c r="AB65" s="405"/>
      <c r="AC65" s="405"/>
      <c r="AD65" s="405"/>
      <c r="AE65" s="405"/>
      <c r="AF65" s="405"/>
      <c r="AG65" s="405"/>
      <c r="AH65" s="405"/>
      <c r="AI65" s="405"/>
      <c r="AJ65" s="405"/>
      <c r="AK65" s="406"/>
      <c r="AM65" s="92" t="b">
        <v>0</v>
      </c>
    </row>
    <row r="66" spans="2:39" ht="13.5" customHeight="1">
      <c r="B66" s="319"/>
      <c r="C66" s="320"/>
      <c r="D66" s="320"/>
      <c r="E66" s="400"/>
      <c r="F66" s="38"/>
      <c r="G66" s="297" t="s">
        <v>98</v>
      </c>
      <c r="H66" s="297"/>
      <c r="I66" s="297"/>
      <c r="J66" s="297"/>
      <c r="K66" s="297"/>
      <c r="L66" s="297"/>
      <c r="M66" s="297"/>
      <c r="N66" s="297"/>
      <c r="O66" s="297"/>
      <c r="P66" s="297"/>
      <c r="Q66" s="297"/>
      <c r="R66" s="297"/>
      <c r="S66" s="297"/>
      <c r="T66" s="297"/>
      <c r="U66" s="297"/>
      <c r="V66" s="297"/>
      <c r="W66" s="297"/>
      <c r="X66" s="297"/>
      <c r="Y66" s="297"/>
      <c r="Z66" s="297"/>
      <c r="AA66" s="297"/>
      <c r="AB66" s="297"/>
      <c r="AC66" s="297"/>
      <c r="AD66" s="297"/>
      <c r="AE66" s="297"/>
      <c r="AF66" s="297"/>
      <c r="AG66" s="297"/>
      <c r="AH66" s="297"/>
      <c r="AI66" s="297"/>
      <c r="AJ66" s="297"/>
      <c r="AK66" s="70"/>
      <c r="AM66" s="92" t="b">
        <v>0</v>
      </c>
    </row>
    <row r="67" spans="2:39" ht="21" customHeight="1">
      <c r="B67" s="319"/>
      <c r="C67" s="320"/>
      <c r="D67" s="320"/>
      <c r="E67" s="400"/>
      <c r="F67" s="38"/>
      <c r="G67" s="297" t="s">
        <v>23</v>
      </c>
      <c r="H67" s="297"/>
      <c r="I67" s="297"/>
      <c r="J67" s="297"/>
      <c r="K67" s="297"/>
      <c r="L67" s="297"/>
      <c r="M67" s="297"/>
      <c r="N67" s="297"/>
      <c r="O67" s="297"/>
      <c r="P67" s="297"/>
      <c r="Q67" s="297"/>
      <c r="R67" s="297"/>
      <c r="S67" s="297"/>
      <c r="T67" s="297"/>
      <c r="U67" s="297"/>
      <c r="V67" s="297"/>
      <c r="W67" s="297"/>
      <c r="X67" s="297"/>
      <c r="Y67" s="297"/>
      <c r="Z67" s="297"/>
      <c r="AA67" s="297"/>
      <c r="AB67" s="297"/>
      <c r="AC67" s="297"/>
      <c r="AD67" s="297"/>
      <c r="AE67" s="297"/>
      <c r="AF67" s="297"/>
      <c r="AG67" s="297"/>
      <c r="AH67" s="297"/>
      <c r="AI67" s="297"/>
      <c r="AJ67" s="297"/>
      <c r="AK67" s="70"/>
      <c r="AM67" s="92" t="b">
        <v>0</v>
      </c>
    </row>
    <row r="68" spans="2:39" ht="13.5" customHeight="1">
      <c r="B68" s="321"/>
      <c r="C68" s="322"/>
      <c r="D68" s="322"/>
      <c r="E68" s="401"/>
      <c r="F68" s="39"/>
      <c r="G68" s="294" t="s">
        <v>1216</v>
      </c>
      <c r="H68" s="294"/>
      <c r="I68" s="294"/>
      <c r="J68" s="294"/>
      <c r="K68" s="294"/>
      <c r="L68" s="294"/>
      <c r="M68" s="294"/>
      <c r="N68" s="294"/>
      <c r="O68" s="294"/>
      <c r="P68" s="294"/>
      <c r="Q68" s="294"/>
      <c r="R68" s="294"/>
      <c r="S68" s="294"/>
      <c r="T68" s="294"/>
      <c r="U68" s="294"/>
      <c r="V68" s="294"/>
      <c r="W68" s="294"/>
      <c r="X68" s="294"/>
      <c r="Y68" s="294"/>
      <c r="Z68" s="294"/>
      <c r="AA68" s="294"/>
      <c r="AB68" s="294"/>
      <c r="AC68" s="294"/>
      <c r="AD68" s="294"/>
      <c r="AE68" s="294"/>
      <c r="AF68" s="294"/>
      <c r="AG68" s="294"/>
      <c r="AH68" s="294"/>
      <c r="AI68" s="294"/>
      <c r="AJ68" s="294"/>
      <c r="AK68" s="71"/>
      <c r="AM68" s="92" t="b">
        <v>0</v>
      </c>
    </row>
    <row r="69" spans="2:39" ht="32.25" customHeight="1">
      <c r="B69" s="317" t="s">
        <v>100</v>
      </c>
      <c r="C69" s="318"/>
      <c r="D69" s="318"/>
      <c r="E69" s="399"/>
      <c r="F69" s="40"/>
      <c r="G69" s="295" t="s">
        <v>667</v>
      </c>
      <c r="H69" s="295"/>
      <c r="I69" s="295"/>
      <c r="J69" s="295"/>
      <c r="K69" s="295"/>
      <c r="L69" s="295"/>
      <c r="M69" s="295"/>
      <c r="N69" s="295"/>
      <c r="O69" s="295"/>
      <c r="P69" s="295"/>
      <c r="Q69" s="295"/>
      <c r="R69" s="295"/>
      <c r="S69" s="295"/>
      <c r="T69" s="295"/>
      <c r="U69" s="295"/>
      <c r="V69" s="295"/>
      <c r="W69" s="295"/>
      <c r="X69" s="295"/>
      <c r="Y69" s="295"/>
      <c r="Z69" s="295"/>
      <c r="AA69" s="295"/>
      <c r="AB69" s="295"/>
      <c r="AC69" s="295"/>
      <c r="AD69" s="295"/>
      <c r="AE69" s="295"/>
      <c r="AF69" s="295"/>
      <c r="AG69" s="295"/>
      <c r="AH69" s="295"/>
      <c r="AI69" s="295"/>
      <c r="AJ69" s="295"/>
      <c r="AK69" s="296"/>
      <c r="AM69" s="92" t="b">
        <v>0</v>
      </c>
    </row>
    <row r="70" spans="2:39" ht="13.5" customHeight="1">
      <c r="B70" s="319"/>
      <c r="C70" s="320"/>
      <c r="D70" s="320"/>
      <c r="E70" s="400"/>
      <c r="F70" s="38"/>
      <c r="G70" s="297" t="s">
        <v>107</v>
      </c>
      <c r="H70" s="297"/>
      <c r="I70" s="297"/>
      <c r="J70" s="297"/>
      <c r="K70" s="297"/>
      <c r="L70" s="297"/>
      <c r="M70" s="297"/>
      <c r="N70" s="297"/>
      <c r="O70" s="297"/>
      <c r="P70" s="297"/>
      <c r="Q70" s="297"/>
      <c r="R70" s="297"/>
      <c r="S70" s="297"/>
      <c r="T70" s="297"/>
      <c r="U70" s="297"/>
      <c r="V70" s="297"/>
      <c r="W70" s="297"/>
      <c r="X70" s="297"/>
      <c r="Y70" s="297"/>
      <c r="Z70" s="297"/>
      <c r="AA70" s="297"/>
      <c r="AB70" s="297"/>
      <c r="AC70" s="297"/>
      <c r="AD70" s="297"/>
      <c r="AE70" s="297"/>
      <c r="AF70" s="297"/>
      <c r="AG70" s="297"/>
      <c r="AH70" s="297"/>
      <c r="AI70" s="297"/>
      <c r="AJ70" s="297"/>
      <c r="AK70" s="72"/>
      <c r="AM70" s="92" t="b">
        <v>0</v>
      </c>
    </row>
    <row r="71" spans="2:39" ht="13.5" customHeight="1">
      <c r="B71" s="319"/>
      <c r="C71" s="320"/>
      <c r="D71" s="320"/>
      <c r="E71" s="400"/>
      <c r="F71" s="38"/>
      <c r="G71" s="297" t="s">
        <v>115</v>
      </c>
      <c r="H71" s="297"/>
      <c r="I71" s="297"/>
      <c r="J71" s="297"/>
      <c r="K71" s="297"/>
      <c r="L71" s="297"/>
      <c r="M71" s="297"/>
      <c r="N71" s="297"/>
      <c r="O71" s="297"/>
      <c r="P71" s="297"/>
      <c r="Q71" s="297"/>
      <c r="R71" s="297"/>
      <c r="S71" s="297"/>
      <c r="T71" s="297"/>
      <c r="U71" s="297"/>
      <c r="V71" s="297"/>
      <c r="W71" s="297"/>
      <c r="X71" s="297"/>
      <c r="Y71" s="297"/>
      <c r="Z71" s="297"/>
      <c r="AA71" s="297"/>
      <c r="AB71" s="297"/>
      <c r="AC71" s="297"/>
      <c r="AD71" s="297"/>
      <c r="AE71" s="297"/>
      <c r="AF71" s="297"/>
      <c r="AG71" s="297"/>
      <c r="AH71" s="297"/>
      <c r="AI71" s="297"/>
      <c r="AJ71" s="297"/>
      <c r="AK71" s="70"/>
      <c r="AM71" s="92" t="b">
        <v>0</v>
      </c>
    </row>
    <row r="72" spans="2:39" ht="13.5" customHeight="1">
      <c r="B72" s="321"/>
      <c r="C72" s="322"/>
      <c r="D72" s="322"/>
      <c r="E72" s="401"/>
      <c r="F72" s="41"/>
      <c r="G72" s="298" t="s">
        <v>92</v>
      </c>
      <c r="H72" s="298"/>
      <c r="I72" s="298"/>
      <c r="J72" s="298"/>
      <c r="K72" s="298"/>
      <c r="L72" s="298"/>
      <c r="M72" s="298"/>
      <c r="N72" s="298"/>
      <c r="O72" s="298"/>
      <c r="P72" s="298"/>
      <c r="Q72" s="298"/>
      <c r="R72" s="298"/>
      <c r="S72" s="298"/>
      <c r="T72" s="298"/>
      <c r="U72" s="298"/>
      <c r="V72" s="298"/>
      <c r="W72" s="298"/>
      <c r="X72" s="298"/>
      <c r="Y72" s="298"/>
      <c r="Z72" s="298"/>
      <c r="AA72" s="298"/>
      <c r="AB72" s="298"/>
      <c r="AC72" s="298"/>
      <c r="AD72" s="298"/>
      <c r="AE72" s="298"/>
      <c r="AF72" s="298"/>
      <c r="AG72" s="298"/>
      <c r="AH72" s="298"/>
      <c r="AI72" s="298"/>
      <c r="AJ72" s="298"/>
      <c r="AK72" s="299"/>
      <c r="AM72" s="92" t="b">
        <v>0</v>
      </c>
    </row>
    <row r="73" spans="2:39" ht="13.5" customHeight="1">
      <c r="B73" s="317" t="s">
        <v>120</v>
      </c>
      <c r="C73" s="318"/>
      <c r="D73" s="318"/>
      <c r="E73" s="399"/>
      <c r="F73" s="42"/>
      <c r="G73" s="300" t="s">
        <v>112</v>
      </c>
      <c r="H73" s="300"/>
      <c r="I73" s="300"/>
      <c r="J73" s="300"/>
      <c r="K73" s="300"/>
      <c r="L73" s="300"/>
      <c r="M73" s="300"/>
      <c r="N73" s="300"/>
      <c r="O73" s="300"/>
      <c r="P73" s="300"/>
      <c r="Q73" s="300"/>
      <c r="R73" s="300"/>
      <c r="S73" s="300"/>
      <c r="T73" s="300"/>
      <c r="U73" s="300"/>
      <c r="V73" s="300"/>
      <c r="W73" s="300"/>
      <c r="X73" s="300"/>
      <c r="Y73" s="300"/>
      <c r="Z73" s="300"/>
      <c r="AA73" s="300"/>
      <c r="AB73" s="300"/>
      <c r="AC73" s="300"/>
      <c r="AD73" s="300"/>
      <c r="AE73" s="300"/>
      <c r="AF73" s="300"/>
      <c r="AG73" s="300"/>
      <c r="AH73" s="300"/>
      <c r="AI73" s="300"/>
      <c r="AJ73" s="300"/>
      <c r="AK73" s="72"/>
      <c r="AM73" s="92" t="b">
        <v>0</v>
      </c>
    </row>
    <row r="74" spans="2:39" ht="26.25" customHeight="1">
      <c r="B74" s="319"/>
      <c r="C74" s="320"/>
      <c r="D74" s="320"/>
      <c r="E74" s="400"/>
      <c r="F74" s="38"/>
      <c r="G74" s="297" t="s">
        <v>123</v>
      </c>
      <c r="H74" s="297"/>
      <c r="I74" s="297"/>
      <c r="J74" s="297"/>
      <c r="K74" s="297"/>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70"/>
      <c r="AM74" s="92" t="b">
        <v>0</v>
      </c>
    </row>
    <row r="75" spans="2:39" ht="13.5" customHeight="1">
      <c r="B75" s="319"/>
      <c r="C75" s="320"/>
      <c r="D75" s="320"/>
      <c r="E75" s="400"/>
      <c r="F75" s="38"/>
      <c r="G75" s="297" t="s">
        <v>124</v>
      </c>
      <c r="H75" s="297"/>
      <c r="I75" s="297"/>
      <c r="J75" s="297"/>
      <c r="K75" s="297"/>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70"/>
      <c r="AM75" s="92" t="b">
        <v>0</v>
      </c>
    </row>
    <row r="76" spans="2:39" ht="14.25" customHeight="1">
      <c r="B76" s="319"/>
      <c r="C76" s="320"/>
      <c r="D76" s="320"/>
      <c r="E76" s="400"/>
      <c r="F76" s="38"/>
      <c r="G76" s="311" t="s">
        <v>133</v>
      </c>
      <c r="H76" s="311"/>
      <c r="I76" s="311"/>
      <c r="J76" s="311"/>
      <c r="K76" s="311"/>
      <c r="L76" s="311"/>
      <c r="M76" s="311"/>
      <c r="N76" s="311"/>
      <c r="O76" s="311"/>
      <c r="P76" s="311"/>
      <c r="Q76" s="311"/>
      <c r="R76" s="311"/>
      <c r="S76" s="311"/>
      <c r="T76" s="311"/>
      <c r="U76" s="311"/>
      <c r="V76" s="311"/>
      <c r="W76" s="311"/>
      <c r="X76" s="311"/>
      <c r="Y76" s="311"/>
      <c r="Z76" s="311"/>
      <c r="AA76" s="311"/>
      <c r="AB76" s="311"/>
      <c r="AC76" s="311"/>
      <c r="AD76" s="311"/>
      <c r="AE76" s="311"/>
      <c r="AF76" s="311"/>
      <c r="AG76" s="311"/>
      <c r="AH76" s="311"/>
      <c r="AI76" s="311"/>
      <c r="AJ76" s="311"/>
      <c r="AK76" s="70"/>
      <c r="AM76" s="92" t="b">
        <v>0</v>
      </c>
    </row>
    <row r="77" spans="2:39" ht="14.25" customHeight="1">
      <c r="B77" s="321"/>
      <c r="C77" s="322"/>
      <c r="D77" s="322"/>
      <c r="E77" s="401"/>
      <c r="F77" s="43"/>
      <c r="G77" s="402" t="s">
        <v>1690</v>
      </c>
      <c r="H77" s="402"/>
      <c r="I77" s="402"/>
      <c r="J77" s="402"/>
      <c r="K77" s="402"/>
      <c r="L77" s="402"/>
      <c r="M77" s="402"/>
      <c r="N77" s="402"/>
      <c r="O77" s="402"/>
      <c r="P77" s="402"/>
      <c r="Q77" s="402"/>
      <c r="R77" s="402"/>
      <c r="S77" s="402"/>
      <c r="T77" s="402"/>
      <c r="U77" s="402"/>
      <c r="V77" s="402"/>
      <c r="W77" s="402"/>
      <c r="X77" s="402"/>
      <c r="Y77" s="402"/>
      <c r="Z77" s="402"/>
      <c r="AA77" s="402"/>
      <c r="AB77" s="402"/>
      <c r="AC77" s="402"/>
      <c r="AD77" s="402"/>
      <c r="AE77" s="402"/>
      <c r="AF77" s="402"/>
      <c r="AG77" s="402"/>
      <c r="AH77" s="402"/>
      <c r="AI77" s="402"/>
      <c r="AJ77" s="402"/>
      <c r="AK77" s="403"/>
      <c r="AM77" s="92" t="b">
        <v>0</v>
      </c>
    </row>
    <row r="78" spans="2:39" ht="24.75" customHeight="1">
      <c r="B78" s="317" t="s">
        <v>138</v>
      </c>
      <c r="C78" s="318"/>
      <c r="D78" s="318"/>
      <c r="E78" s="399"/>
      <c r="F78" s="40"/>
      <c r="G78" s="404" t="s">
        <v>2027</v>
      </c>
      <c r="H78" s="404"/>
      <c r="I78" s="404"/>
      <c r="J78" s="404"/>
      <c r="K78" s="404"/>
      <c r="L78" s="404"/>
      <c r="M78" s="404"/>
      <c r="N78" s="404"/>
      <c r="O78" s="404"/>
      <c r="P78" s="404"/>
      <c r="Q78" s="404"/>
      <c r="R78" s="404"/>
      <c r="S78" s="404"/>
      <c r="T78" s="404"/>
      <c r="U78" s="404"/>
      <c r="V78" s="404"/>
      <c r="W78" s="404"/>
      <c r="X78" s="404"/>
      <c r="Y78" s="404"/>
      <c r="Z78" s="404"/>
      <c r="AA78" s="404"/>
      <c r="AB78" s="404"/>
      <c r="AC78" s="404"/>
      <c r="AD78" s="404"/>
      <c r="AE78" s="404"/>
      <c r="AF78" s="404"/>
      <c r="AG78" s="404"/>
      <c r="AH78" s="404"/>
      <c r="AI78" s="404"/>
      <c r="AJ78" s="404"/>
      <c r="AK78" s="72"/>
      <c r="AM78" s="92" t="b">
        <v>0</v>
      </c>
    </row>
    <row r="79" spans="2:39" ht="27" customHeight="1">
      <c r="B79" s="319"/>
      <c r="C79" s="320"/>
      <c r="D79" s="320"/>
      <c r="E79" s="400"/>
      <c r="F79" s="38"/>
      <c r="G79" s="311" t="s">
        <v>150</v>
      </c>
      <c r="H79" s="311"/>
      <c r="I79" s="311"/>
      <c r="J79" s="311"/>
      <c r="K79" s="311"/>
      <c r="L79" s="311"/>
      <c r="M79" s="311"/>
      <c r="N79" s="311"/>
      <c r="O79" s="311"/>
      <c r="P79" s="311"/>
      <c r="Q79" s="311"/>
      <c r="R79" s="311"/>
      <c r="S79" s="311"/>
      <c r="T79" s="311"/>
      <c r="U79" s="311"/>
      <c r="V79" s="311"/>
      <c r="W79" s="311"/>
      <c r="X79" s="311"/>
      <c r="Y79" s="311"/>
      <c r="Z79" s="311"/>
      <c r="AA79" s="311"/>
      <c r="AB79" s="311"/>
      <c r="AC79" s="311"/>
      <c r="AD79" s="311"/>
      <c r="AE79" s="311"/>
      <c r="AF79" s="311"/>
      <c r="AG79" s="311"/>
      <c r="AH79" s="311"/>
      <c r="AI79" s="311"/>
      <c r="AJ79" s="311"/>
      <c r="AK79" s="72"/>
      <c r="AM79" s="92" t="b">
        <v>0</v>
      </c>
    </row>
    <row r="80" spans="2:39" ht="13.5" customHeight="1">
      <c r="B80" s="319"/>
      <c r="C80" s="320"/>
      <c r="D80" s="320"/>
      <c r="E80" s="400"/>
      <c r="F80" s="38"/>
      <c r="G80" s="311" t="s">
        <v>136</v>
      </c>
      <c r="H80" s="311"/>
      <c r="I80" s="311"/>
      <c r="J80" s="311"/>
      <c r="K80" s="311"/>
      <c r="L80" s="311"/>
      <c r="M80" s="311"/>
      <c r="N80" s="311"/>
      <c r="O80" s="311"/>
      <c r="P80" s="311"/>
      <c r="Q80" s="311"/>
      <c r="R80" s="311"/>
      <c r="S80" s="311"/>
      <c r="T80" s="311"/>
      <c r="U80" s="311"/>
      <c r="V80" s="311"/>
      <c r="W80" s="311"/>
      <c r="X80" s="311"/>
      <c r="Y80" s="311"/>
      <c r="Z80" s="311"/>
      <c r="AA80" s="311"/>
      <c r="AB80" s="311"/>
      <c r="AC80" s="311"/>
      <c r="AD80" s="311"/>
      <c r="AE80" s="311"/>
      <c r="AF80" s="311"/>
      <c r="AG80" s="311"/>
      <c r="AH80" s="311"/>
      <c r="AI80" s="311"/>
      <c r="AJ80" s="311"/>
      <c r="AK80" s="73"/>
      <c r="AM80" s="92" t="b">
        <v>0</v>
      </c>
    </row>
    <row r="81" spans="2:39" ht="13.5" customHeight="1">
      <c r="B81" s="321"/>
      <c r="C81" s="322"/>
      <c r="D81" s="322"/>
      <c r="E81" s="401"/>
      <c r="F81" s="41"/>
      <c r="G81" s="298" t="s">
        <v>96</v>
      </c>
      <c r="H81" s="298"/>
      <c r="I81" s="298"/>
      <c r="J81" s="298"/>
      <c r="K81" s="298"/>
      <c r="L81" s="298"/>
      <c r="M81" s="298"/>
      <c r="N81" s="298"/>
      <c r="O81" s="298"/>
      <c r="P81" s="298"/>
      <c r="Q81" s="298"/>
      <c r="R81" s="298"/>
      <c r="S81" s="298"/>
      <c r="T81" s="298"/>
      <c r="U81" s="298"/>
      <c r="V81" s="298"/>
      <c r="W81" s="298"/>
      <c r="X81" s="298"/>
      <c r="Y81" s="298"/>
      <c r="Z81" s="298"/>
      <c r="AA81" s="298"/>
      <c r="AB81" s="298"/>
      <c r="AC81" s="298"/>
      <c r="AD81" s="298"/>
      <c r="AE81" s="298"/>
      <c r="AF81" s="298"/>
      <c r="AG81" s="298"/>
      <c r="AH81" s="298"/>
      <c r="AI81" s="298"/>
      <c r="AJ81" s="298"/>
      <c r="AK81" s="299"/>
      <c r="AM81" s="92" t="b">
        <v>0</v>
      </c>
    </row>
    <row r="82" spans="2:39" ht="21.75" customHeight="1">
      <c r="B82" s="317" t="s">
        <v>82</v>
      </c>
      <c r="C82" s="318"/>
      <c r="D82" s="318"/>
      <c r="E82" s="399"/>
      <c r="F82" s="42"/>
      <c r="G82" s="295" t="s">
        <v>155</v>
      </c>
      <c r="H82" s="295"/>
      <c r="I82" s="295"/>
      <c r="J82" s="295"/>
      <c r="K82" s="295"/>
      <c r="L82" s="295"/>
      <c r="M82" s="295"/>
      <c r="N82" s="295"/>
      <c r="O82" s="295"/>
      <c r="P82" s="295"/>
      <c r="Q82" s="295"/>
      <c r="R82" s="295"/>
      <c r="S82" s="295"/>
      <c r="T82" s="295"/>
      <c r="U82" s="295"/>
      <c r="V82" s="295"/>
      <c r="W82" s="295"/>
      <c r="X82" s="295"/>
      <c r="Y82" s="295"/>
      <c r="Z82" s="295"/>
      <c r="AA82" s="295"/>
      <c r="AB82" s="295"/>
      <c r="AC82" s="295"/>
      <c r="AD82" s="295"/>
      <c r="AE82" s="295"/>
      <c r="AF82" s="295"/>
      <c r="AG82" s="295"/>
      <c r="AH82" s="295"/>
      <c r="AI82" s="295"/>
      <c r="AJ82" s="295"/>
      <c r="AK82" s="72"/>
      <c r="AM82" s="92" t="b">
        <v>0</v>
      </c>
    </row>
    <row r="83" spans="2:39" ht="24" customHeight="1">
      <c r="B83" s="319"/>
      <c r="C83" s="320"/>
      <c r="D83" s="320"/>
      <c r="E83" s="400"/>
      <c r="F83" s="38"/>
      <c r="G83" s="311" t="s">
        <v>156</v>
      </c>
      <c r="H83" s="311"/>
      <c r="I83" s="311"/>
      <c r="J83" s="311"/>
      <c r="K83" s="311"/>
      <c r="L83" s="311"/>
      <c r="M83" s="311"/>
      <c r="N83" s="311"/>
      <c r="O83" s="311"/>
      <c r="P83" s="311"/>
      <c r="Q83" s="311"/>
      <c r="R83" s="311"/>
      <c r="S83" s="311"/>
      <c r="T83" s="311"/>
      <c r="U83" s="311"/>
      <c r="V83" s="311"/>
      <c r="W83" s="311"/>
      <c r="X83" s="311"/>
      <c r="Y83" s="311"/>
      <c r="Z83" s="311"/>
      <c r="AA83" s="311"/>
      <c r="AB83" s="311"/>
      <c r="AC83" s="311"/>
      <c r="AD83" s="311"/>
      <c r="AE83" s="311"/>
      <c r="AF83" s="311"/>
      <c r="AG83" s="311"/>
      <c r="AH83" s="311"/>
      <c r="AI83" s="311"/>
      <c r="AJ83" s="311"/>
      <c r="AK83" s="70"/>
      <c r="AM83" s="92" t="b">
        <v>0</v>
      </c>
    </row>
    <row r="84" spans="2:39" ht="23.25" customHeight="1">
      <c r="B84" s="319"/>
      <c r="C84" s="320"/>
      <c r="D84" s="320"/>
      <c r="E84" s="400"/>
      <c r="F84" s="38"/>
      <c r="G84" s="311" t="s">
        <v>15</v>
      </c>
      <c r="H84" s="311"/>
      <c r="I84" s="311"/>
      <c r="J84" s="311"/>
      <c r="K84" s="311"/>
      <c r="L84" s="311"/>
      <c r="M84" s="311"/>
      <c r="N84" s="311"/>
      <c r="O84" s="311"/>
      <c r="P84" s="311"/>
      <c r="Q84" s="311"/>
      <c r="R84" s="311"/>
      <c r="S84" s="311"/>
      <c r="T84" s="311"/>
      <c r="U84" s="311"/>
      <c r="V84" s="311"/>
      <c r="W84" s="311"/>
      <c r="X84" s="311"/>
      <c r="Y84" s="311"/>
      <c r="Z84" s="311"/>
      <c r="AA84" s="311"/>
      <c r="AB84" s="311"/>
      <c r="AC84" s="311"/>
      <c r="AD84" s="311"/>
      <c r="AE84" s="311"/>
      <c r="AF84" s="311"/>
      <c r="AG84" s="311"/>
      <c r="AH84" s="311"/>
      <c r="AI84" s="311"/>
      <c r="AJ84" s="311"/>
      <c r="AK84" s="70"/>
      <c r="AM84" s="92" t="b">
        <v>0</v>
      </c>
    </row>
    <row r="85" spans="2:39" ht="13.5" customHeight="1">
      <c r="B85" s="321"/>
      <c r="C85" s="322"/>
      <c r="D85" s="322"/>
      <c r="E85" s="401"/>
      <c r="F85" s="41"/>
      <c r="G85" s="298" t="s">
        <v>163</v>
      </c>
      <c r="H85" s="298"/>
      <c r="I85" s="298"/>
      <c r="J85" s="298"/>
      <c r="K85" s="298"/>
      <c r="L85" s="298"/>
      <c r="M85" s="298"/>
      <c r="N85" s="298"/>
      <c r="O85" s="298"/>
      <c r="P85" s="298"/>
      <c r="Q85" s="298"/>
      <c r="R85" s="298"/>
      <c r="S85" s="298"/>
      <c r="T85" s="298"/>
      <c r="U85" s="298"/>
      <c r="V85" s="298"/>
      <c r="W85" s="298"/>
      <c r="X85" s="298"/>
      <c r="Y85" s="298"/>
      <c r="Z85" s="298"/>
      <c r="AA85" s="298"/>
      <c r="AB85" s="298"/>
      <c r="AC85" s="298"/>
      <c r="AD85" s="298"/>
      <c r="AE85" s="298"/>
      <c r="AF85" s="298"/>
      <c r="AG85" s="298"/>
      <c r="AH85" s="298"/>
      <c r="AI85" s="298"/>
      <c r="AJ85" s="298"/>
      <c r="AK85" s="74"/>
      <c r="AM85" s="92" t="b">
        <v>0</v>
      </c>
    </row>
    <row r="86" spans="2:39" ht="23.25" customHeight="1">
      <c r="B86" s="317" t="s">
        <v>164</v>
      </c>
      <c r="C86" s="318"/>
      <c r="D86" s="318"/>
      <c r="E86" s="399"/>
      <c r="F86" s="42"/>
      <c r="G86" s="295" t="s">
        <v>2028</v>
      </c>
      <c r="H86" s="295"/>
      <c r="I86" s="295"/>
      <c r="J86" s="295"/>
      <c r="K86" s="295"/>
      <c r="L86" s="295"/>
      <c r="M86" s="295"/>
      <c r="N86" s="295"/>
      <c r="O86" s="295"/>
      <c r="P86" s="295"/>
      <c r="Q86" s="295"/>
      <c r="R86" s="295"/>
      <c r="S86" s="295"/>
      <c r="T86" s="295"/>
      <c r="U86" s="295"/>
      <c r="V86" s="295"/>
      <c r="W86" s="295"/>
      <c r="X86" s="295"/>
      <c r="Y86" s="295"/>
      <c r="Z86" s="295"/>
      <c r="AA86" s="295"/>
      <c r="AB86" s="295"/>
      <c r="AC86" s="295"/>
      <c r="AD86" s="295"/>
      <c r="AE86" s="295"/>
      <c r="AF86" s="295"/>
      <c r="AG86" s="295"/>
      <c r="AH86" s="295"/>
      <c r="AI86" s="295"/>
      <c r="AJ86" s="295"/>
      <c r="AK86" s="296"/>
      <c r="AM86" s="92" t="b">
        <v>0</v>
      </c>
    </row>
    <row r="87" spans="2:39" ht="13.5" customHeight="1">
      <c r="B87" s="319"/>
      <c r="C87" s="320"/>
      <c r="D87" s="320"/>
      <c r="E87" s="400"/>
      <c r="F87" s="38"/>
      <c r="G87" s="311" t="s">
        <v>170</v>
      </c>
      <c r="H87" s="311"/>
      <c r="I87" s="311"/>
      <c r="J87" s="311"/>
      <c r="K87" s="311"/>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70"/>
      <c r="AM87" s="92" t="b">
        <v>0</v>
      </c>
    </row>
    <row r="88" spans="2:39" ht="13.5" customHeight="1">
      <c r="B88" s="319"/>
      <c r="C88" s="320"/>
      <c r="D88" s="320"/>
      <c r="E88" s="400"/>
      <c r="F88" s="38"/>
      <c r="G88" s="311" t="s">
        <v>1665</v>
      </c>
      <c r="H88" s="311"/>
      <c r="I88" s="311"/>
      <c r="J88" s="311"/>
      <c r="K88" s="311"/>
      <c r="L88" s="311"/>
      <c r="M88" s="311"/>
      <c r="N88" s="311"/>
      <c r="O88" s="311"/>
      <c r="P88" s="311"/>
      <c r="Q88" s="311"/>
      <c r="R88" s="311"/>
      <c r="S88" s="311"/>
      <c r="T88" s="311"/>
      <c r="U88" s="311"/>
      <c r="V88" s="311"/>
      <c r="W88" s="311"/>
      <c r="X88" s="311"/>
      <c r="Y88" s="311"/>
      <c r="Z88" s="311"/>
      <c r="AA88" s="311"/>
      <c r="AB88" s="311"/>
      <c r="AC88" s="311"/>
      <c r="AD88" s="311"/>
      <c r="AE88" s="311"/>
      <c r="AF88" s="311"/>
      <c r="AG88" s="311"/>
      <c r="AH88" s="311"/>
      <c r="AI88" s="311"/>
      <c r="AJ88" s="311"/>
      <c r="AK88" s="70"/>
      <c r="AM88" s="92" t="b">
        <v>0</v>
      </c>
    </row>
    <row r="89" spans="2:39" ht="14.25" customHeight="1">
      <c r="B89" s="321"/>
      <c r="C89" s="322"/>
      <c r="D89" s="322"/>
      <c r="E89" s="401"/>
      <c r="F89" s="44"/>
      <c r="G89" s="312" t="s">
        <v>1123</v>
      </c>
      <c r="H89" s="312"/>
      <c r="I89" s="312"/>
      <c r="J89" s="312"/>
      <c r="K89" s="312"/>
      <c r="L89" s="312"/>
      <c r="M89" s="312"/>
      <c r="N89" s="312"/>
      <c r="O89" s="312"/>
      <c r="P89" s="312"/>
      <c r="Q89" s="312"/>
      <c r="R89" s="312"/>
      <c r="S89" s="312"/>
      <c r="T89" s="312"/>
      <c r="U89" s="312"/>
      <c r="V89" s="312"/>
      <c r="W89" s="312"/>
      <c r="X89" s="312"/>
      <c r="Y89" s="312"/>
      <c r="Z89" s="312"/>
      <c r="AA89" s="312"/>
      <c r="AB89" s="312"/>
      <c r="AC89" s="312"/>
      <c r="AD89" s="312"/>
      <c r="AE89" s="312"/>
      <c r="AF89" s="312"/>
      <c r="AG89" s="312"/>
      <c r="AH89" s="312"/>
      <c r="AI89" s="312"/>
      <c r="AJ89" s="312"/>
      <c r="AK89" s="75"/>
      <c r="AM89" s="92" t="b">
        <v>0</v>
      </c>
    </row>
    <row r="165" spans="39:39">
      <c r="AM165" s="1" t="b">
        <v>0</v>
      </c>
    </row>
  </sheetData>
  <mergeCells count="130">
    <mergeCell ref="B65:E68"/>
    <mergeCell ref="B69:E72"/>
    <mergeCell ref="B73:E77"/>
    <mergeCell ref="B78:E81"/>
    <mergeCell ref="B82:E85"/>
    <mergeCell ref="B86:E89"/>
    <mergeCell ref="G83:AJ83"/>
    <mergeCell ref="G84:AJ84"/>
    <mergeCell ref="G85:AJ85"/>
    <mergeCell ref="G86:AK86"/>
    <mergeCell ref="G87:AJ87"/>
    <mergeCell ref="G88:AJ88"/>
    <mergeCell ref="G89:AJ89"/>
    <mergeCell ref="G79:AJ79"/>
    <mergeCell ref="G80:AJ80"/>
    <mergeCell ref="G81:AK81"/>
    <mergeCell ref="G82:AJ82"/>
    <mergeCell ref="AK16:AK17"/>
    <mergeCell ref="B17:M19"/>
    <mergeCell ref="N17:R19"/>
    <mergeCell ref="S17:S19"/>
    <mergeCell ref="T17:T19"/>
    <mergeCell ref="U17:U19"/>
    <mergeCell ref="B10:D10"/>
    <mergeCell ref="E10:H10"/>
    <mergeCell ref="I10:L10"/>
    <mergeCell ref="M10:P10"/>
    <mergeCell ref="Q10:T10"/>
    <mergeCell ref="U10:Z10"/>
    <mergeCell ref="AC22:AC25"/>
    <mergeCell ref="B23:B24"/>
    <mergeCell ref="B26:B28"/>
    <mergeCell ref="B57:D58"/>
    <mergeCell ref="G74:AJ74"/>
    <mergeCell ref="G75:AJ75"/>
    <mergeCell ref="G76:AJ76"/>
    <mergeCell ref="G77:AK77"/>
    <mergeCell ref="G78:AJ78"/>
    <mergeCell ref="G65:AK65"/>
    <mergeCell ref="G66:AJ66"/>
    <mergeCell ref="G67:AJ67"/>
    <mergeCell ref="G68:AJ68"/>
    <mergeCell ref="G69:AK69"/>
    <mergeCell ref="G70:AJ70"/>
    <mergeCell ref="G71:AJ71"/>
    <mergeCell ref="G72:AK72"/>
    <mergeCell ref="G73:AJ73"/>
    <mergeCell ref="E61:G61"/>
    <mergeCell ref="H61:N61"/>
    <mergeCell ref="R61:T61"/>
    <mergeCell ref="U61:AA61"/>
    <mergeCell ref="AB61:AE61"/>
    <mergeCell ref="AF61:AK61"/>
    <mergeCell ref="B63:AK63"/>
    <mergeCell ref="B64:E64"/>
    <mergeCell ref="F64:AJ64"/>
    <mergeCell ref="B60:D61"/>
    <mergeCell ref="O60:Q61"/>
    <mergeCell ref="E57:G57"/>
    <mergeCell ref="H57:Q57"/>
    <mergeCell ref="V57:W57"/>
    <mergeCell ref="Y57:Z57"/>
    <mergeCell ref="E58:G58"/>
    <mergeCell ref="H58:Q58"/>
    <mergeCell ref="U58:AK58"/>
    <mergeCell ref="E60:G60"/>
    <mergeCell ref="H60:N60"/>
    <mergeCell ref="R60:T60"/>
    <mergeCell ref="U60:AA60"/>
    <mergeCell ref="AB60:AE60"/>
    <mergeCell ref="AF60:AK60"/>
    <mergeCell ref="R57:T58"/>
    <mergeCell ref="C31:AK31"/>
    <mergeCell ref="C47:AK47"/>
    <mergeCell ref="C50:AI50"/>
    <mergeCell ref="E52:F52"/>
    <mergeCell ref="H52:I52"/>
    <mergeCell ref="K52:L52"/>
    <mergeCell ref="O52:Q52"/>
    <mergeCell ref="R52:AI52"/>
    <mergeCell ref="O53:Q53"/>
    <mergeCell ref="R53:S53"/>
    <mergeCell ref="T53:X53"/>
    <mergeCell ref="Y53:Z53"/>
    <mergeCell ref="AA53:AI53"/>
    <mergeCell ref="C24:T24"/>
    <mergeCell ref="U24:Z24"/>
    <mergeCell ref="C25:T25"/>
    <mergeCell ref="U25:Z25"/>
    <mergeCell ref="C26:T26"/>
    <mergeCell ref="U26:Z26"/>
    <mergeCell ref="C27:T27"/>
    <mergeCell ref="U27:Z27"/>
    <mergeCell ref="C28:T28"/>
    <mergeCell ref="U28:Z28"/>
    <mergeCell ref="C22:T22"/>
    <mergeCell ref="U22:Z22"/>
    <mergeCell ref="C23:T23"/>
    <mergeCell ref="U23:Z23"/>
    <mergeCell ref="E7:T7"/>
    <mergeCell ref="U7:Z7"/>
    <mergeCell ref="E8:T8"/>
    <mergeCell ref="U8:Z8"/>
    <mergeCell ref="B9:D9"/>
    <mergeCell ref="E9:H9"/>
    <mergeCell ref="I9:L9"/>
    <mergeCell ref="M9:P9"/>
    <mergeCell ref="Q9:T9"/>
    <mergeCell ref="U9:Z9"/>
    <mergeCell ref="B7:D8"/>
    <mergeCell ref="B14:M16"/>
    <mergeCell ref="N14:R16"/>
    <mergeCell ref="S14:S16"/>
    <mergeCell ref="T14:T16"/>
    <mergeCell ref="U14:U16"/>
    <mergeCell ref="W16:AC17"/>
    <mergeCell ref="AB1:AD1"/>
    <mergeCell ref="AE1:AK1"/>
    <mergeCell ref="B2:AK2"/>
    <mergeCell ref="B4:F4"/>
    <mergeCell ref="G4:M4"/>
    <mergeCell ref="N4:S4"/>
    <mergeCell ref="T4:AB4"/>
    <mergeCell ref="AC4:AK4"/>
    <mergeCell ref="B5:F5"/>
    <mergeCell ref="G5:M5"/>
    <mergeCell ref="N5:P5"/>
    <mergeCell ref="Q5:S5"/>
    <mergeCell ref="T5:AB5"/>
    <mergeCell ref="AC5:AK5"/>
  </mergeCells>
  <phoneticPr fontId="3"/>
  <conditionalFormatting sqref="C44:AK45">
    <cfRule type="expression" dxfId="0" priority="19">
      <formula>$U$9="新加算Ⅳ"</formula>
    </cfRule>
  </conditionalFormatting>
  <dataValidations count="4">
    <dataValidation type="list" allowBlank="1" showInputMessage="1" showErrorMessage="1" sqref="Q5:S5" xr:uid="{00000000-0002-0000-0100-000000000000}">
      <formula1>INDIRECT(N5)</formula1>
    </dataValidation>
    <dataValidation type="list" allowBlank="1" showInputMessage="1" showErrorMessage="1" sqref="T5" xr:uid="{00000000-0002-0000-0100-000001000000}">
      <formula1>サービス名</formula1>
    </dataValidation>
    <dataValidation imeMode="hiragana" allowBlank="1" showInputMessage="1" showErrorMessage="1" sqref="T53" xr:uid="{00000000-0002-0000-0100-000002000000}"/>
    <dataValidation imeMode="halfAlpha" allowBlank="1" showInputMessage="1" showErrorMessage="1" sqref="K52:L52 E52:F52 H52:I52" xr:uid="{00000000-0002-0000-0100-000003000000}"/>
  </dataValidations>
  <pageMargins left="0.70866141732283472" right="0.70866141732283472" top="0.74803149606299213" bottom="0.74803149606299213" header="0.31496062992125984" footer="0.31496062992125984"/>
  <pageSetup paperSize="9" scale="56" orientation="portrait" r:id="rId1"/>
  <rowBreaks count="1" manualBreakCount="1">
    <brk id="55"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チェック 27">
              <controlPr defaultSize="0" autoFill="0" autoLine="0" autoPict="0">
                <anchor moveWithCells="1">
                  <from>
                    <xdr:col>4</xdr:col>
                    <xdr:colOff>133350</xdr:colOff>
                    <xdr:row>63</xdr:row>
                    <xdr:rowOff>142875</xdr:rowOff>
                  </from>
                  <to>
                    <xdr:col>6</xdr:col>
                    <xdr:colOff>19050</xdr:colOff>
                    <xdr:row>65</xdr:row>
                    <xdr:rowOff>19050</xdr:rowOff>
                  </to>
                </anchor>
              </controlPr>
            </control>
          </mc:Choice>
        </mc:AlternateContent>
        <mc:AlternateContent xmlns:mc="http://schemas.openxmlformats.org/markup-compatibility/2006">
          <mc:Choice Requires="x14">
            <control shapeId="7196" r:id="rId5" name="チェック 28">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7" r:id="rId6" name="チェック 29">
              <controlPr defaultSize="0" autoFill="0" autoLine="0" autoPict="0">
                <anchor moveWithCells="1">
                  <from>
                    <xdr:col>4</xdr:col>
                    <xdr:colOff>133350</xdr:colOff>
                    <xdr:row>66</xdr:row>
                    <xdr:rowOff>19050</xdr:rowOff>
                  </from>
                  <to>
                    <xdr:col>6</xdr:col>
                    <xdr:colOff>19050</xdr:colOff>
                    <xdr:row>66</xdr:row>
                    <xdr:rowOff>228600</xdr:rowOff>
                  </to>
                </anchor>
              </controlPr>
            </control>
          </mc:Choice>
        </mc:AlternateContent>
        <mc:AlternateContent xmlns:mc="http://schemas.openxmlformats.org/markup-compatibility/2006">
          <mc:Choice Requires="x14">
            <control shapeId="7198" r:id="rId7" name="チェック 30">
              <controlPr defaultSize="0" autoFill="0" autoLine="0" autoPict="0">
                <anchor moveWithCells="1">
                  <from>
                    <xdr:col>4</xdr:col>
                    <xdr:colOff>133350</xdr:colOff>
                    <xdr:row>66</xdr:row>
                    <xdr:rowOff>247650</xdr:rowOff>
                  </from>
                  <to>
                    <xdr:col>6</xdr:col>
                    <xdr:colOff>19050</xdr:colOff>
                    <xdr:row>68</xdr:row>
                    <xdr:rowOff>19050</xdr:rowOff>
                  </to>
                </anchor>
              </controlPr>
            </control>
          </mc:Choice>
        </mc:AlternateContent>
        <mc:AlternateContent xmlns:mc="http://schemas.openxmlformats.org/markup-compatibility/2006">
          <mc:Choice Requires="x14">
            <control shapeId="7199" r:id="rId8" name="チェック 31">
              <controlPr defaultSize="0" autoFill="0" autoLine="0" autoPict="0">
                <anchor moveWithCells="1">
                  <from>
                    <xdr:col>4</xdr:col>
                    <xdr:colOff>133350</xdr:colOff>
                    <xdr:row>68</xdr:row>
                    <xdr:rowOff>95250</xdr:rowOff>
                  </from>
                  <to>
                    <xdr:col>6</xdr:col>
                    <xdr:colOff>19050</xdr:colOff>
                    <xdr:row>68</xdr:row>
                    <xdr:rowOff>304800</xdr:rowOff>
                  </to>
                </anchor>
              </controlPr>
            </control>
          </mc:Choice>
        </mc:AlternateContent>
        <mc:AlternateContent xmlns:mc="http://schemas.openxmlformats.org/markup-compatibility/2006">
          <mc:Choice Requires="x14">
            <control shapeId="7200" r:id="rId9" name="チェック 32">
              <controlPr defaultSize="0" autoFill="0" autoLine="0" autoPict="0">
                <anchor moveWithCells="1">
                  <from>
                    <xdr:col>4</xdr:col>
                    <xdr:colOff>133350</xdr:colOff>
                    <xdr:row>68</xdr:row>
                    <xdr:rowOff>381000</xdr:rowOff>
                  </from>
                  <to>
                    <xdr:col>6</xdr:col>
                    <xdr:colOff>19050</xdr:colOff>
                    <xdr:row>70</xdr:row>
                    <xdr:rowOff>19050</xdr:rowOff>
                  </to>
                </anchor>
              </controlPr>
            </control>
          </mc:Choice>
        </mc:AlternateContent>
        <mc:AlternateContent xmlns:mc="http://schemas.openxmlformats.org/markup-compatibility/2006">
          <mc:Choice Requires="x14">
            <control shapeId="7201" r:id="rId10" name="チェック 33">
              <controlPr defaultSize="0" autoFill="0" autoLine="0" autoPict="0">
                <anchor moveWithCells="1">
                  <from>
                    <xdr:col>4</xdr:col>
                    <xdr:colOff>133350</xdr:colOff>
                    <xdr:row>69</xdr:row>
                    <xdr:rowOff>142875</xdr:rowOff>
                  </from>
                  <to>
                    <xdr:col>6</xdr:col>
                    <xdr:colOff>19050</xdr:colOff>
                    <xdr:row>71</xdr:row>
                    <xdr:rowOff>19050</xdr:rowOff>
                  </to>
                </anchor>
              </controlPr>
            </control>
          </mc:Choice>
        </mc:AlternateContent>
        <mc:AlternateContent xmlns:mc="http://schemas.openxmlformats.org/markup-compatibility/2006">
          <mc:Choice Requires="x14">
            <control shapeId="7202" r:id="rId11" name="チェック 34">
              <controlPr defaultSize="0" autoFill="0" autoLine="0" autoPict="0">
                <anchor moveWithCells="1">
                  <from>
                    <xdr:col>4</xdr:col>
                    <xdr:colOff>133350</xdr:colOff>
                    <xdr:row>70</xdr:row>
                    <xdr:rowOff>152400</xdr:rowOff>
                  </from>
                  <to>
                    <xdr:col>6</xdr:col>
                    <xdr:colOff>19050</xdr:colOff>
                    <xdr:row>72</xdr:row>
                    <xdr:rowOff>19050</xdr:rowOff>
                  </to>
                </anchor>
              </controlPr>
            </control>
          </mc:Choice>
        </mc:AlternateContent>
        <mc:AlternateContent xmlns:mc="http://schemas.openxmlformats.org/markup-compatibility/2006">
          <mc:Choice Requires="x14">
            <control shapeId="7203" r:id="rId12" name="チェック 35">
              <controlPr defaultSize="0" autoFill="0" autoLine="0" autoPict="0">
                <anchor moveWithCells="1">
                  <from>
                    <xdr:col>4</xdr:col>
                    <xdr:colOff>133350</xdr:colOff>
                    <xdr:row>71</xdr:row>
                    <xdr:rowOff>152400</xdr:rowOff>
                  </from>
                  <to>
                    <xdr:col>6</xdr:col>
                    <xdr:colOff>19050</xdr:colOff>
                    <xdr:row>73</xdr:row>
                    <xdr:rowOff>28575</xdr:rowOff>
                  </to>
                </anchor>
              </controlPr>
            </control>
          </mc:Choice>
        </mc:AlternateContent>
        <mc:AlternateContent xmlns:mc="http://schemas.openxmlformats.org/markup-compatibility/2006">
          <mc:Choice Requires="x14">
            <control shapeId="7204" r:id="rId13" name="チェック 36">
              <controlPr defaultSize="0" autoFill="0" autoLine="0" autoPict="0">
                <anchor moveWithCells="1">
                  <from>
                    <xdr:col>4</xdr:col>
                    <xdr:colOff>133350</xdr:colOff>
                    <xdr:row>73</xdr:row>
                    <xdr:rowOff>66675</xdr:rowOff>
                  </from>
                  <to>
                    <xdr:col>6</xdr:col>
                    <xdr:colOff>19050</xdr:colOff>
                    <xdr:row>73</xdr:row>
                    <xdr:rowOff>276225</xdr:rowOff>
                  </to>
                </anchor>
              </controlPr>
            </control>
          </mc:Choice>
        </mc:AlternateContent>
        <mc:AlternateContent xmlns:mc="http://schemas.openxmlformats.org/markup-compatibility/2006">
          <mc:Choice Requires="x14">
            <control shapeId="7205" r:id="rId14" name="チェック 37">
              <controlPr defaultSize="0" autoFill="0" autoLine="0" autoPict="0">
                <anchor moveWithCells="1">
                  <from>
                    <xdr:col>4</xdr:col>
                    <xdr:colOff>133350</xdr:colOff>
                    <xdr:row>73</xdr:row>
                    <xdr:rowOff>314325</xdr:rowOff>
                  </from>
                  <to>
                    <xdr:col>6</xdr:col>
                    <xdr:colOff>19050</xdr:colOff>
                    <xdr:row>75</xdr:row>
                    <xdr:rowOff>28575</xdr:rowOff>
                  </to>
                </anchor>
              </controlPr>
            </control>
          </mc:Choice>
        </mc:AlternateContent>
        <mc:AlternateContent xmlns:mc="http://schemas.openxmlformats.org/markup-compatibility/2006">
          <mc:Choice Requires="x14">
            <control shapeId="7206" r:id="rId15" name="チェック 38">
              <controlPr defaultSize="0" autoFill="0" autoLine="0" autoPict="0">
                <anchor moveWithCells="1">
                  <from>
                    <xdr:col>4</xdr:col>
                    <xdr:colOff>133350</xdr:colOff>
                    <xdr:row>74</xdr:row>
                    <xdr:rowOff>152400</xdr:rowOff>
                  </from>
                  <to>
                    <xdr:col>6</xdr:col>
                    <xdr:colOff>19050</xdr:colOff>
                    <xdr:row>76</xdr:row>
                    <xdr:rowOff>28575</xdr:rowOff>
                  </to>
                </anchor>
              </controlPr>
            </control>
          </mc:Choice>
        </mc:AlternateContent>
        <mc:AlternateContent xmlns:mc="http://schemas.openxmlformats.org/markup-compatibility/2006">
          <mc:Choice Requires="x14">
            <control shapeId="7207" r:id="rId16" name="チェック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チェック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チェック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チェック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チェック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チェック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チェック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チェック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チェック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チェック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チェック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チェック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チェック 100">
              <controlPr defaultSize="0" autoFill="0" autoLine="0" autoPict="0">
                <anchor moveWithCells="1">
                  <from>
                    <xdr:col>2</xdr:col>
                    <xdr:colOff>133350</xdr:colOff>
                    <xdr:row>32</xdr:row>
                    <xdr:rowOff>123825</xdr:rowOff>
                  </from>
                  <to>
                    <xdr:col>4</xdr:col>
                    <xdr:colOff>95250</xdr:colOff>
                    <xdr:row>34</xdr:row>
                    <xdr:rowOff>38100</xdr:rowOff>
                  </to>
                </anchor>
              </controlPr>
            </control>
          </mc:Choice>
        </mc:AlternateContent>
        <mc:AlternateContent xmlns:mc="http://schemas.openxmlformats.org/markup-compatibility/2006">
          <mc:Choice Requires="x14">
            <control shapeId="7269" r:id="rId29" name="チェック 101">
              <controlPr defaultSize="0" autoFill="0" autoLine="0" autoPict="0">
                <anchor moveWithCells="1">
                  <from>
                    <xdr:col>2</xdr:col>
                    <xdr:colOff>133350</xdr:colOff>
                    <xdr:row>35</xdr:row>
                    <xdr:rowOff>123825</xdr:rowOff>
                  </from>
                  <to>
                    <xdr:col>4</xdr:col>
                    <xdr:colOff>95250</xdr:colOff>
                    <xdr:row>37</xdr:row>
                    <xdr:rowOff>38100</xdr:rowOff>
                  </to>
                </anchor>
              </controlPr>
            </control>
          </mc:Choice>
        </mc:AlternateContent>
        <mc:AlternateContent xmlns:mc="http://schemas.openxmlformats.org/markup-compatibility/2006">
          <mc:Choice Requires="x14">
            <control shapeId="7270" r:id="rId30" name="チェック 102">
              <controlPr defaultSize="0" autoFill="0" autoLine="0" autoPict="0">
                <anchor moveWithCells="1">
                  <from>
                    <xdr:col>2</xdr:col>
                    <xdr:colOff>133350</xdr:colOff>
                    <xdr:row>40</xdr:row>
                    <xdr:rowOff>123825</xdr:rowOff>
                  </from>
                  <to>
                    <xdr:col>4</xdr:col>
                    <xdr:colOff>95250</xdr:colOff>
                    <xdr:row>43</xdr:row>
                    <xdr:rowOff>19050</xdr:rowOff>
                  </to>
                </anchor>
              </controlPr>
            </control>
          </mc:Choice>
        </mc:AlternateContent>
        <mc:AlternateContent xmlns:mc="http://schemas.openxmlformats.org/markup-compatibility/2006">
          <mc:Choice Requires="x14">
            <control shapeId="7271" r:id="rId31" name="チェック 103">
              <controlPr defaultSize="0" autoFill="0" autoLine="0" autoPict="0">
                <anchor moveWithCells="1">
                  <from>
                    <xdr:col>2</xdr:col>
                    <xdr:colOff>133350</xdr:colOff>
                    <xdr:row>43</xdr:row>
                    <xdr:rowOff>123825</xdr:rowOff>
                  </from>
                  <to>
                    <xdr:col>4</xdr:col>
                    <xdr:colOff>95250</xdr:colOff>
                    <xdr:row>45</xdr:row>
                    <xdr:rowOff>38100</xdr:rowOff>
                  </to>
                </anchor>
              </controlPr>
            </control>
          </mc:Choice>
        </mc:AlternateContent>
        <mc:AlternateContent xmlns:mc="http://schemas.openxmlformats.org/markup-compatibility/2006">
          <mc:Choice Requires="x14">
            <control shapeId="7291" r:id="rId32" name="チェック 123">
              <controlPr defaultSize="0" autoFill="0" autoLine="0" autoPict="0">
                <anchor moveWithCells="1">
                  <from>
                    <xdr:col>4</xdr:col>
                    <xdr:colOff>133350</xdr:colOff>
                    <xdr:row>75</xdr:row>
                    <xdr:rowOff>180975</xdr:rowOff>
                  </from>
                  <to>
                    <xdr:col>6</xdr:col>
                    <xdr:colOff>9525</xdr:colOff>
                    <xdr:row>77</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B96EFD29-2E50-4475-B949-B225BB05026F}">
            <xm:f>'別紙様式7-1（計画書）'!$AM$29=1</xm:f>
            <x14:dxf>
              <font>
                <color rgb="FFDDD9C4"/>
              </font>
              <fill>
                <patternFill patternType="solid">
                  <bgColor rgb="FFDDD9C4"/>
                </patternFill>
              </fill>
              <border>
                <left/>
                <right/>
                <top/>
                <bottom/>
              </border>
            </x14:dxf>
          </x14:cfRule>
          <xm:sqref>C33:AK34</xm:sqref>
        </x14:conditionalFormatting>
        <x14:conditionalFormatting xmlns:xm="http://schemas.microsoft.com/office/excel/2006/main">
          <x14:cfRule type="expression" priority="3" id="{F7923C0D-24E2-4A49-B501-5859F759FE73}">
            <xm:f>'別紙様式7-1（計画書）'!$AM$33=1</xm:f>
            <x14:dxf>
              <font>
                <color rgb="FFDDD9C4"/>
              </font>
              <fill>
                <patternFill patternType="solid">
                  <bgColor rgb="FFDDD9C4"/>
                </patternFill>
              </fill>
              <border>
                <left/>
                <right/>
                <top/>
                <bottom/>
              </border>
            </x14:dxf>
          </x14:cfRule>
          <xm:sqref>C36:AK37</xm:sqref>
        </x14:conditionalFormatting>
        <x14:conditionalFormatting xmlns:xm="http://schemas.microsoft.com/office/excel/2006/main">
          <x14:cfRule type="expression" priority="2" id="{CABDA67A-FFD4-450A-8B4D-DD4EB024B72F}">
            <xm:f>'別紙様式7-1（計画書）'!$AM$40=1</xm:f>
            <x14:dxf>
              <font>
                <color rgb="FFDDD9C4"/>
              </font>
              <fill>
                <patternFill patternType="solid">
                  <bgColor rgb="FFDDD9C4"/>
                </patternFill>
              </fill>
              <border>
                <left/>
                <right/>
                <top/>
                <bottom/>
              </border>
            </x14:dxf>
          </x14:cfRule>
          <xm:sqref>C39:AK43</xm:sqref>
        </x14:conditionalFormatting>
        <x14:conditionalFormatting xmlns:xm="http://schemas.microsoft.com/office/excel/2006/main">
          <x14:cfRule type="expression" priority="1" id="{9E75BF42-55B2-49A3-A604-21D391AABAD9}">
            <xm:f>'別紙様式7-1（計画書）'!$AM$44=1</xm:f>
            <x14:dxf>
              <font>
                <color rgb="FFDDD9C4"/>
              </font>
              <fill>
                <patternFill patternType="solid">
                  <bgColor rgb="FFDDD9C4"/>
                </patternFill>
              </fill>
              <border>
                <left/>
                <right/>
                <top/>
                <bottom/>
              </border>
            </x14:dxf>
          </x14:cfRule>
          <xm:sqref>C44:AK45</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4000000}">
          <x14:formula1>
            <xm:f>【参考】数式用2!$A$3:$A$49</xm:f>
          </x14:formula1>
          <xm:sqref>N5:P5</xm:sqref>
        </x14:dataValidation>
        <x14:dataValidation type="list" allowBlank="1" showInputMessage="1" showErrorMessage="1" xr:uid="{00000000-0002-0000-0100-000005000000}">
          <x14:formula1>
            <xm:f>【参考】数式用!$B$4:$E$4</xm:f>
          </x14:formula1>
          <xm:sqref>E9:H9</xm:sqref>
        </x14:dataValidation>
        <x14:dataValidation type="list" allowBlank="1" showInputMessage="1" showErrorMessage="1" xr:uid="{00000000-0002-0000-0100-000006000000}">
          <x14:formula1>
            <xm:f>【参考】数式用!$F$4:$H$4</xm:f>
          </x14:formula1>
          <xm:sqref>I9:L9</xm:sqref>
        </x14:dataValidation>
        <x14:dataValidation type="list" allowBlank="1" showInputMessage="1" showErrorMessage="1" xr:uid="{00000000-0002-0000-0100-000007000000}">
          <x14:formula1>
            <xm:f>【参考】数式用!$I$4:$J$4</xm:f>
          </x14:formula1>
          <xm:sqref>M9:P9</xm:sqref>
        </x14:dataValidation>
        <x14:dataValidation type="list" allowBlank="1" showInputMessage="1" showErrorMessage="1" xr:uid="{00000000-0002-0000-0100-000008000000}">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2"/>
  <sheetViews>
    <sheetView view="pageBreakPreview" topLeftCell="A13" zoomScale="60" zoomScaleNormal="80" workbookViewId="0"/>
  </sheetViews>
  <sheetFormatPr defaultColWidth="8.875" defaultRowHeight="15"/>
  <cols>
    <col min="1" max="1" width="8.875" style="94"/>
    <col min="2" max="2" width="18.5" style="94" customWidth="1"/>
    <col min="3" max="3" width="28" style="94" customWidth="1"/>
    <col min="4" max="4" width="42.875" style="94" customWidth="1"/>
    <col min="5" max="5" width="37.75" style="94" customWidth="1"/>
    <col min="6" max="6" width="38.625" style="94" customWidth="1"/>
    <col min="7" max="7" width="15" style="94" customWidth="1"/>
    <col min="8" max="8" width="39" style="94" customWidth="1"/>
    <col min="9" max="9" width="36.625" style="94" customWidth="1"/>
    <col min="10" max="257" width="9" style="95" customWidth="1"/>
    <col min="258" max="258" width="7.625" style="95" customWidth="1"/>
    <col min="259" max="259" width="12.625" style="95" customWidth="1"/>
    <col min="260" max="260" width="16.125" style="95" customWidth="1"/>
    <col min="261" max="261" width="40.5" style="95" bestFit="1" customWidth="1"/>
    <col min="262" max="262" width="55.625" style="95" customWidth="1"/>
    <col min="263" max="263" width="18.625" style="95" customWidth="1"/>
    <col min="264" max="264" width="20.625" style="95" customWidth="1"/>
    <col min="265" max="265" width="22.625" style="95" customWidth="1"/>
    <col min="266" max="513" width="9" style="95" customWidth="1"/>
    <col min="514" max="514" width="7.625" style="95" customWidth="1"/>
    <col min="515" max="515" width="12.625" style="95" customWidth="1"/>
    <col min="516" max="516" width="16.125" style="95" customWidth="1"/>
    <col min="517" max="517" width="40.5" style="95" bestFit="1" customWidth="1"/>
    <col min="518" max="518" width="55.625" style="95" customWidth="1"/>
    <col min="519" max="519" width="18.625" style="95" customWidth="1"/>
    <col min="520" max="520" width="20.625" style="95" customWidth="1"/>
    <col min="521" max="521" width="22.625" style="95" customWidth="1"/>
    <col min="522" max="769" width="9" style="95" customWidth="1"/>
    <col min="770" max="770" width="7.625" style="95" customWidth="1"/>
    <col min="771" max="771" width="12.625" style="95" customWidth="1"/>
    <col min="772" max="772" width="16.125" style="95" customWidth="1"/>
    <col min="773" max="773" width="40.5" style="95" bestFit="1" customWidth="1"/>
    <col min="774" max="774" width="55.625" style="95" customWidth="1"/>
    <col min="775" max="775" width="18.625" style="95" customWidth="1"/>
    <col min="776" max="776" width="20.625" style="95" customWidth="1"/>
    <col min="777" max="777" width="22.625" style="95" customWidth="1"/>
    <col min="778" max="1025" width="9" style="95" customWidth="1"/>
    <col min="1026" max="1026" width="7.625" style="95" customWidth="1"/>
    <col min="1027" max="1027" width="12.625" style="95" customWidth="1"/>
    <col min="1028" max="1028" width="16.125" style="95" customWidth="1"/>
    <col min="1029" max="1029" width="40.5" style="95" bestFit="1" customWidth="1"/>
    <col min="1030" max="1030" width="55.625" style="95" customWidth="1"/>
    <col min="1031" max="1031" width="18.625" style="95" customWidth="1"/>
    <col min="1032" max="1032" width="20.625" style="95" customWidth="1"/>
    <col min="1033" max="1033" width="22.625" style="95" customWidth="1"/>
    <col min="1034" max="1281" width="9" style="95" customWidth="1"/>
    <col min="1282" max="1282" width="7.625" style="95" customWidth="1"/>
    <col min="1283" max="1283" width="12.625" style="95" customWidth="1"/>
    <col min="1284" max="1284" width="16.125" style="95" customWidth="1"/>
    <col min="1285" max="1285" width="40.5" style="95" bestFit="1" customWidth="1"/>
    <col min="1286" max="1286" width="55.625" style="95" customWidth="1"/>
    <col min="1287" max="1287" width="18.625" style="95" customWidth="1"/>
    <col min="1288" max="1288" width="20.625" style="95" customWidth="1"/>
    <col min="1289" max="1289" width="22.625" style="95" customWidth="1"/>
    <col min="1290" max="1537" width="9" style="95" customWidth="1"/>
    <col min="1538" max="1538" width="7.625" style="95" customWidth="1"/>
    <col min="1539" max="1539" width="12.625" style="95" customWidth="1"/>
    <col min="1540" max="1540" width="16.125" style="95" customWidth="1"/>
    <col min="1541" max="1541" width="40.5" style="95" bestFit="1" customWidth="1"/>
    <col min="1542" max="1542" width="55.625" style="95" customWidth="1"/>
    <col min="1543" max="1543" width="18.625" style="95" customWidth="1"/>
    <col min="1544" max="1544" width="20.625" style="95" customWidth="1"/>
    <col min="1545" max="1545" width="22.625" style="95" customWidth="1"/>
    <col min="1546" max="1793" width="9" style="95" customWidth="1"/>
    <col min="1794" max="1794" width="7.625" style="95" customWidth="1"/>
    <col min="1795" max="1795" width="12.625" style="95" customWidth="1"/>
    <col min="1796" max="1796" width="16.125" style="95" customWidth="1"/>
    <col min="1797" max="1797" width="40.5" style="95" bestFit="1" customWidth="1"/>
    <col min="1798" max="1798" width="55.625" style="95" customWidth="1"/>
    <col min="1799" max="1799" width="18.625" style="95" customWidth="1"/>
    <col min="1800" max="1800" width="20.625" style="95" customWidth="1"/>
    <col min="1801" max="1801" width="22.625" style="95" customWidth="1"/>
    <col min="1802" max="2049" width="9" style="95" customWidth="1"/>
    <col min="2050" max="2050" width="7.625" style="95" customWidth="1"/>
    <col min="2051" max="2051" width="12.625" style="95" customWidth="1"/>
    <col min="2052" max="2052" width="16.125" style="95" customWidth="1"/>
    <col min="2053" max="2053" width="40.5" style="95" bestFit="1" customWidth="1"/>
    <col min="2054" max="2054" width="55.625" style="95" customWidth="1"/>
    <col min="2055" max="2055" width="18.625" style="95" customWidth="1"/>
    <col min="2056" max="2056" width="20.625" style="95" customWidth="1"/>
    <col min="2057" max="2057" width="22.625" style="95" customWidth="1"/>
    <col min="2058" max="2305" width="9" style="95" customWidth="1"/>
    <col min="2306" max="2306" width="7.625" style="95" customWidth="1"/>
    <col min="2307" max="2307" width="12.625" style="95" customWidth="1"/>
    <col min="2308" max="2308" width="16.125" style="95" customWidth="1"/>
    <col min="2309" max="2309" width="40.5" style="95" bestFit="1" customWidth="1"/>
    <col min="2310" max="2310" width="55.625" style="95" customWidth="1"/>
    <col min="2311" max="2311" width="18.625" style="95" customWidth="1"/>
    <col min="2312" max="2312" width="20.625" style="95" customWidth="1"/>
    <col min="2313" max="2313" width="22.625" style="95" customWidth="1"/>
    <col min="2314" max="2561" width="9" style="95" customWidth="1"/>
    <col min="2562" max="2562" width="7.625" style="95" customWidth="1"/>
    <col min="2563" max="2563" width="12.625" style="95" customWidth="1"/>
    <col min="2564" max="2564" width="16.125" style="95" customWidth="1"/>
    <col min="2565" max="2565" width="40.5" style="95" bestFit="1" customWidth="1"/>
    <col min="2566" max="2566" width="55.625" style="95" customWidth="1"/>
    <col min="2567" max="2567" width="18.625" style="95" customWidth="1"/>
    <col min="2568" max="2568" width="20.625" style="95" customWidth="1"/>
    <col min="2569" max="2569" width="22.625" style="95" customWidth="1"/>
    <col min="2570" max="2817" width="9" style="95" customWidth="1"/>
    <col min="2818" max="2818" width="7.625" style="95" customWidth="1"/>
    <col min="2819" max="2819" width="12.625" style="95" customWidth="1"/>
    <col min="2820" max="2820" width="16.125" style="95" customWidth="1"/>
    <col min="2821" max="2821" width="40.5" style="95" bestFit="1" customWidth="1"/>
    <col min="2822" max="2822" width="55.625" style="95" customWidth="1"/>
    <col min="2823" max="2823" width="18.625" style="95" customWidth="1"/>
    <col min="2824" max="2824" width="20.625" style="95" customWidth="1"/>
    <col min="2825" max="2825" width="22.625" style="95" customWidth="1"/>
    <col min="2826" max="3073" width="9" style="95" customWidth="1"/>
    <col min="3074" max="3074" width="7.625" style="95" customWidth="1"/>
    <col min="3075" max="3075" width="12.625" style="95" customWidth="1"/>
    <col min="3076" max="3076" width="16.125" style="95" customWidth="1"/>
    <col min="3077" max="3077" width="40.5" style="95" bestFit="1" customWidth="1"/>
    <col min="3078" max="3078" width="55.625" style="95" customWidth="1"/>
    <col min="3079" max="3079" width="18.625" style="95" customWidth="1"/>
    <col min="3080" max="3080" width="20.625" style="95" customWidth="1"/>
    <col min="3081" max="3081" width="22.625" style="95" customWidth="1"/>
    <col min="3082" max="3329" width="9" style="95" customWidth="1"/>
    <col min="3330" max="3330" width="7.625" style="95" customWidth="1"/>
    <col min="3331" max="3331" width="12.625" style="95" customWidth="1"/>
    <col min="3332" max="3332" width="16.125" style="95" customWidth="1"/>
    <col min="3333" max="3333" width="40.5" style="95" bestFit="1" customWidth="1"/>
    <col min="3334" max="3334" width="55.625" style="95" customWidth="1"/>
    <col min="3335" max="3335" width="18.625" style="95" customWidth="1"/>
    <col min="3336" max="3336" width="20.625" style="95" customWidth="1"/>
    <col min="3337" max="3337" width="22.625" style="95" customWidth="1"/>
    <col min="3338" max="3585" width="9" style="95" customWidth="1"/>
    <col min="3586" max="3586" width="7.625" style="95" customWidth="1"/>
    <col min="3587" max="3587" width="12.625" style="95" customWidth="1"/>
    <col min="3588" max="3588" width="16.125" style="95" customWidth="1"/>
    <col min="3589" max="3589" width="40.5" style="95" bestFit="1" customWidth="1"/>
    <col min="3590" max="3590" width="55.625" style="95" customWidth="1"/>
    <col min="3591" max="3591" width="18.625" style="95" customWidth="1"/>
    <col min="3592" max="3592" width="20.625" style="95" customWidth="1"/>
    <col min="3593" max="3593" width="22.625" style="95" customWidth="1"/>
    <col min="3594" max="3841" width="9" style="95" customWidth="1"/>
    <col min="3842" max="3842" width="7.625" style="95" customWidth="1"/>
    <col min="3843" max="3843" width="12.625" style="95" customWidth="1"/>
    <col min="3844" max="3844" width="16.125" style="95" customWidth="1"/>
    <col min="3845" max="3845" width="40.5" style="95" bestFit="1" customWidth="1"/>
    <col min="3846" max="3846" width="55.625" style="95" customWidth="1"/>
    <col min="3847" max="3847" width="18.625" style="95" customWidth="1"/>
    <col min="3848" max="3848" width="20.625" style="95" customWidth="1"/>
    <col min="3849" max="3849" width="22.625" style="95" customWidth="1"/>
    <col min="3850" max="4097" width="9" style="95" customWidth="1"/>
    <col min="4098" max="4098" width="7.625" style="95" customWidth="1"/>
    <col min="4099" max="4099" width="12.625" style="95" customWidth="1"/>
    <col min="4100" max="4100" width="16.125" style="95" customWidth="1"/>
    <col min="4101" max="4101" width="40.5" style="95" bestFit="1" customWidth="1"/>
    <col min="4102" max="4102" width="55.625" style="95" customWidth="1"/>
    <col min="4103" max="4103" width="18.625" style="95" customWidth="1"/>
    <col min="4104" max="4104" width="20.625" style="95" customWidth="1"/>
    <col min="4105" max="4105" width="22.625" style="95" customWidth="1"/>
    <col min="4106" max="4353" width="9" style="95" customWidth="1"/>
    <col min="4354" max="4354" width="7.625" style="95" customWidth="1"/>
    <col min="4355" max="4355" width="12.625" style="95" customWidth="1"/>
    <col min="4356" max="4356" width="16.125" style="95" customWidth="1"/>
    <col min="4357" max="4357" width="40.5" style="95" bestFit="1" customWidth="1"/>
    <col min="4358" max="4358" width="55.625" style="95" customWidth="1"/>
    <col min="4359" max="4359" width="18.625" style="95" customWidth="1"/>
    <col min="4360" max="4360" width="20.625" style="95" customWidth="1"/>
    <col min="4361" max="4361" width="22.625" style="95" customWidth="1"/>
    <col min="4362" max="4609" width="9" style="95" customWidth="1"/>
    <col min="4610" max="4610" width="7.625" style="95" customWidth="1"/>
    <col min="4611" max="4611" width="12.625" style="95" customWidth="1"/>
    <col min="4612" max="4612" width="16.125" style="95" customWidth="1"/>
    <col min="4613" max="4613" width="40.5" style="95" bestFit="1" customWidth="1"/>
    <col min="4614" max="4614" width="55.625" style="95" customWidth="1"/>
    <col min="4615" max="4615" width="18.625" style="95" customWidth="1"/>
    <col min="4616" max="4616" width="20.625" style="95" customWidth="1"/>
    <col min="4617" max="4617" width="22.625" style="95" customWidth="1"/>
    <col min="4618" max="4865" width="9" style="95" customWidth="1"/>
    <col min="4866" max="4866" width="7.625" style="95" customWidth="1"/>
    <col min="4867" max="4867" width="12.625" style="95" customWidth="1"/>
    <col min="4868" max="4868" width="16.125" style="95" customWidth="1"/>
    <col min="4869" max="4869" width="40.5" style="95" bestFit="1" customWidth="1"/>
    <col min="4870" max="4870" width="55.625" style="95" customWidth="1"/>
    <col min="4871" max="4871" width="18.625" style="95" customWidth="1"/>
    <col min="4872" max="4872" width="20.625" style="95" customWidth="1"/>
    <col min="4873" max="4873" width="22.625" style="95" customWidth="1"/>
    <col min="4874" max="5121" width="9" style="95" customWidth="1"/>
    <col min="5122" max="5122" width="7.625" style="95" customWidth="1"/>
    <col min="5123" max="5123" width="12.625" style="95" customWidth="1"/>
    <col min="5124" max="5124" width="16.125" style="95" customWidth="1"/>
    <col min="5125" max="5125" width="40.5" style="95" bestFit="1" customWidth="1"/>
    <col min="5126" max="5126" width="55.625" style="95" customWidth="1"/>
    <col min="5127" max="5127" width="18.625" style="95" customWidth="1"/>
    <col min="5128" max="5128" width="20.625" style="95" customWidth="1"/>
    <col min="5129" max="5129" width="22.625" style="95" customWidth="1"/>
    <col min="5130" max="5377" width="9" style="95" customWidth="1"/>
    <col min="5378" max="5378" width="7.625" style="95" customWidth="1"/>
    <col min="5379" max="5379" width="12.625" style="95" customWidth="1"/>
    <col min="5380" max="5380" width="16.125" style="95" customWidth="1"/>
    <col min="5381" max="5381" width="40.5" style="95" bestFit="1" customWidth="1"/>
    <col min="5382" max="5382" width="55.625" style="95" customWidth="1"/>
    <col min="5383" max="5383" width="18.625" style="95" customWidth="1"/>
    <col min="5384" max="5384" width="20.625" style="95" customWidth="1"/>
    <col min="5385" max="5385" width="22.625" style="95" customWidth="1"/>
    <col min="5386" max="5633" width="9" style="95" customWidth="1"/>
    <col min="5634" max="5634" width="7.625" style="95" customWidth="1"/>
    <col min="5635" max="5635" width="12.625" style="95" customWidth="1"/>
    <col min="5636" max="5636" width="16.125" style="95" customWidth="1"/>
    <col min="5637" max="5637" width="40.5" style="95" bestFit="1" customWidth="1"/>
    <col min="5638" max="5638" width="55.625" style="95" customWidth="1"/>
    <col min="5639" max="5639" width="18.625" style="95" customWidth="1"/>
    <col min="5640" max="5640" width="20.625" style="95" customWidth="1"/>
    <col min="5641" max="5641" width="22.625" style="95" customWidth="1"/>
    <col min="5642" max="5889" width="9" style="95" customWidth="1"/>
    <col min="5890" max="5890" width="7.625" style="95" customWidth="1"/>
    <col min="5891" max="5891" width="12.625" style="95" customWidth="1"/>
    <col min="5892" max="5892" width="16.125" style="95" customWidth="1"/>
    <col min="5893" max="5893" width="40.5" style="95" bestFit="1" customWidth="1"/>
    <col min="5894" max="5894" width="55.625" style="95" customWidth="1"/>
    <col min="5895" max="5895" width="18.625" style="95" customWidth="1"/>
    <col min="5896" max="5896" width="20.625" style="95" customWidth="1"/>
    <col min="5897" max="5897" width="22.625" style="95" customWidth="1"/>
    <col min="5898" max="6145" width="9" style="95" customWidth="1"/>
    <col min="6146" max="6146" width="7.625" style="95" customWidth="1"/>
    <col min="6147" max="6147" width="12.625" style="95" customWidth="1"/>
    <col min="6148" max="6148" width="16.125" style="95" customWidth="1"/>
    <col min="6149" max="6149" width="40.5" style="95" bestFit="1" customWidth="1"/>
    <col min="6150" max="6150" width="55.625" style="95" customWidth="1"/>
    <col min="6151" max="6151" width="18.625" style="95" customWidth="1"/>
    <col min="6152" max="6152" width="20.625" style="95" customWidth="1"/>
    <col min="6153" max="6153" width="22.625" style="95" customWidth="1"/>
    <col min="6154" max="6401" width="9" style="95" customWidth="1"/>
    <col min="6402" max="6402" width="7.625" style="95" customWidth="1"/>
    <col min="6403" max="6403" width="12.625" style="95" customWidth="1"/>
    <col min="6404" max="6404" width="16.125" style="95" customWidth="1"/>
    <col min="6405" max="6405" width="40.5" style="95" bestFit="1" customWidth="1"/>
    <col min="6406" max="6406" width="55.625" style="95" customWidth="1"/>
    <col min="6407" max="6407" width="18.625" style="95" customWidth="1"/>
    <col min="6408" max="6408" width="20.625" style="95" customWidth="1"/>
    <col min="6409" max="6409" width="22.625" style="95" customWidth="1"/>
    <col min="6410" max="6657" width="9" style="95" customWidth="1"/>
    <col min="6658" max="6658" width="7.625" style="95" customWidth="1"/>
    <col min="6659" max="6659" width="12.625" style="95" customWidth="1"/>
    <col min="6660" max="6660" width="16.125" style="95" customWidth="1"/>
    <col min="6661" max="6661" width="40.5" style="95" bestFit="1" customWidth="1"/>
    <col min="6662" max="6662" width="55.625" style="95" customWidth="1"/>
    <col min="6663" max="6663" width="18.625" style="95" customWidth="1"/>
    <col min="6664" max="6664" width="20.625" style="95" customWidth="1"/>
    <col min="6665" max="6665" width="22.625" style="95" customWidth="1"/>
    <col min="6666" max="6913" width="9" style="95" customWidth="1"/>
    <col min="6914" max="6914" width="7.625" style="95" customWidth="1"/>
    <col min="6915" max="6915" width="12.625" style="95" customWidth="1"/>
    <col min="6916" max="6916" width="16.125" style="95" customWidth="1"/>
    <col min="6917" max="6917" width="40.5" style="95" bestFit="1" customWidth="1"/>
    <col min="6918" max="6918" width="55.625" style="95" customWidth="1"/>
    <col min="6919" max="6919" width="18.625" style="95" customWidth="1"/>
    <col min="6920" max="6920" width="20.625" style="95" customWidth="1"/>
    <col min="6921" max="6921" width="22.625" style="95" customWidth="1"/>
    <col min="6922" max="7169" width="9" style="95" customWidth="1"/>
    <col min="7170" max="7170" width="7.625" style="95" customWidth="1"/>
    <col min="7171" max="7171" width="12.625" style="95" customWidth="1"/>
    <col min="7172" max="7172" width="16.125" style="95" customWidth="1"/>
    <col min="7173" max="7173" width="40.5" style="95" bestFit="1" customWidth="1"/>
    <col min="7174" max="7174" width="55.625" style="95" customWidth="1"/>
    <col min="7175" max="7175" width="18.625" style="95" customWidth="1"/>
    <col min="7176" max="7176" width="20.625" style="95" customWidth="1"/>
    <col min="7177" max="7177" width="22.625" style="95" customWidth="1"/>
    <col min="7178" max="7425" width="9" style="95" customWidth="1"/>
    <col min="7426" max="7426" width="7.625" style="95" customWidth="1"/>
    <col min="7427" max="7427" width="12.625" style="95" customWidth="1"/>
    <col min="7428" max="7428" width="16.125" style="95" customWidth="1"/>
    <col min="7429" max="7429" width="40.5" style="95" bestFit="1" customWidth="1"/>
    <col min="7430" max="7430" width="55.625" style="95" customWidth="1"/>
    <col min="7431" max="7431" width="18.625" style="95" customWidth="1"/>
    <col min="7432" max="7432" width="20.625" style="95" customWidth="1"/>
    <col min="7433" max="7433" width="22.625" style="95" customWidth="1"/>
    <col min="7434" max="7681" width="9" style="95" customWidth="1"/>
    <col min="7682" max="7682" width="7.625" style="95" customWidth="1"/>
    <col min="7683" max="7683" width="12.625" style="95" customWidth="1"/>
    <col min="7684" max="7684" width="16.125" style="95" customWidth="1"/>
    <col min="7685" max="7685" width="40.5" style="95" bestFit="1" customWidth="1"/>
    <col min="7686" max="7686" width="55.625" style="95" customWidth="1"/>
    <col min="7687" max="7687" width="18.625" style="95" customWidth="1"/>
    <col min="7688" max="7688" width="20.625" style="95" customWidth="1"/>
    <col min="7689" max="7689" width="22.625" style="95" customWidth="1"/>
    <col min="7690" max="7937" width="9" style="95" customWidth="1"/>
    <col min="7938" max="7938" width="7.625" style="95" customWidth="1"/>
    <col min="7939" max="7939" width="12.625" style="95" customWidth="1"/>
    <col min="7940" max="7940" width="16.125" style="95" customWidth="1"/>
    <col min="7941" max="7941" width="40.5" style="95" bestFit="1" customWidth="1"/>
    <col min="7942" max="7942" width="55.625" style="95" customWidth="1"/>
    <col min="7943" max="7943" width="18.625" style="95" customWidth="1"/>
    <col min="7944" max="7944" width="20.625" style="95" customWidth="1"/>
    <col min="7945" max="7945" width="22.625" style="95" customWidth="1"/>
    <col min="7946" max="8193" width="9" style="95" customWidth="1"/>
    <col min="8194" max="8194" width="7.625" style="95" customWidth="1"/>
    <col min="8195" max="8195" width="12.625" style="95" customWidth="1"/>
    <col min="8196" max="8196" width="16.125" style="95" customWidth="1"/>
    <col min="8197" max="8197" width="40.5" style="95" bestFit="1" customWidth="1"/>
    <col min="8198" max="8198" width="55.625" style="95" customWidth="1"/>
    <col min="8199" max="8199" width="18.625" style="95" customWidth="1"/>
    <col min="8200" max="8200" width="20.625" style="95" customWidth="1"/>
    <col min="8201" max="8201" width="22.625" style="95" customWidth="1"/>
    <col min="8202" max="8449" width="9" style="95" customWidth="1"/>
    <col min="8450" max="8450" width="7.625" style="95" customWidth="1"/>
    <col min="8451" max="8451" width="12.625" style="95" customWidth="1"/>
    <col min="8452" max="8452" width="16.125" style="95" customWidth="1"/>
    <col min="8453" max="8453" width="40.5" style="95" bestFit="1" customWidth="1"/>
    <col min="8454" max="8454" width="55.625" style="95" customWidth="1"/>
    <col min="8455" max="8455" width="18.625" style="95" customWidth="1"/>
    <col min="8456" max="8456" width="20.625" style="95" customWidth="1"/>
    <col min="8457" max="8457" width="22.625" style="95" customWidth="1"/>
    <col min="8458" max="8705" width="9" style="95" customWidth="1"/>
    <col min="8706" max="8706" width="7.625" style="95" customWidth="1"/>
    <col min="8707" max="8707" width="12.625" style="95" customWidth="1"/>
    <col min="8708" max="8708" width="16.125" style="95" customWidth="1"/>
    <col min="8709" max="8709" width="40.5" style="95" bestFit="1" customWidth="1"/>
    <col min="8710" max="8710" width="55.625" style="95" customWidth="1"/>
    <col min="8711" max="8711" width="18.625" style="95" customWidth="1"/>
    <col min="8712" max="8712" width="20.625" style="95" customWidth="1"/>
    <col min="8713" max="8713" width="22.625" style="95" customWidth="1"/>
    <col min="8714" max="8961" width="9" style="95" customWidth="1"/>
    <col min="8962" max="8962" width="7.625" style="95" customWidth="1"/>
    <col min="8963" max="8963" width="12.625" style="95" customWidth="1"/>
    <col min="8964" max="8964" width="16.125" style="95" customWidth="1"/>
    <col min="8965" max="8965" width="40.5" style="95" bestFit="1" customWidth="1"/>
    <col min="8966" max="8966" width="55.625" style="95" customWidth="1"/>
    <col min="8967" max="8967" width="18.625" style="95" customWidth="1"/>
    <col min="8968" max="8968" width="20.625" style="95" customWidth="1"/>
    <col min="8969" max="8969" width="22.625" style="95" customWidth="1"/>
    <col min="8970" max="9217" width="9" style="95" customWidth="1"/>
    <col min="9218" max="9218" width="7.625" style="95" customWidth="1"/>
    <col min="9219" max="9219" width="12.625" style="95" customWidth="1"/>
    <col min="9220" max="9220" width="16.125" style="95" customWidth="1"/>
    <col min="9221" max="9221" width="40.5" style="95" bestFit="1" customWidth="1"/>
    <col min="9222" max="9222" width="55.625" style="95" customWidth="1"/>
    <col min="9223" max="9223" width="18.625" style="95" customWidth="1"/>
    <col min="9224" max="9224" width="20.625" style="95" customWidth="1"/>
    <col min="9225" max="9225" width="22.625" style="95" customWidth="1"/>
    <col min="9226" max="9473" width="9" style="95" customWidth="1"/>
    <col min="9474" max="9474" width="7.625" style="95" customWidth="1"/>
    <col min="9475" max="9475" width="12.625" style="95" customWidth="1"/>
    <col min="9476" max="9476" width="16.125" style="95" customWidth="1"/>
    <col min="9477" max="9477" width="40.5" style="95" bestFit="1" customWidth="1"/>
    <col min="9478" max="9478" width="55.625" style="95" customWidth="1"/>
    <col min="9479" max="9479" width="18.625" style="95" customWidth="1"/>
    <col min="9480" max="9480" width="20.625" style="95" customWidth="1"/>
    <col min="9481" max="9481" width="22.625" style="95" customWidth="1"/>
    <col min="9482" max="9729" width="9" style="95" customWidth="1"/>
    <col min="9730" max="9730" width="7.625" style="95" customWidth="1"/>
    <col min="9731" max="9731" width="12.625" style="95" customWidth="1"/>
    <col min="9732" max="9732" width="16.125" style="95" customWidth="1"/>
    <col min="9733" max="9733" width="40.5" style="95" bestFit="1" customWidth="1"/>
    <col min="9734" max="9734" width="55.625" style="95" customWidth="1"/>
    <col min="9735" max="9735" width="18.625" style="95" customWidth="1"/>
    <col min="9736" max="9736" width="20.625" style="95" customWidth="1"/>
    <col min="9737" max="9737" width="22.625" style="95" customWidth="1"/>
    <col min="9738" max="9985" width="9" style="95" customWidth="1"/>
    <col min="9986" max="9986" width="7.625" style="95" customWidth="1"/>
    <col min="9987" max="9987" width="12.625" style="95" customWidth="1"/>
    <col min="9988" max="9988" width="16.125" style="95" customWidth="1"/>
    <col min="9989" max="9989" width="40.5" style="95" bestFit="1" customWidth="1"/>
    <col min="9990" max="9990" width="55.625" style="95" customWidth="1"/>
    <col min="9991" max="9991" width="18.625" style="95" customWidth="1"/>
    <col min="9992" max="9992" width="20.625" style="95" customWidth="1"/>
    <col min="9993" max="9993" width="22.625" style="95" customWidth="1"/>
    <col min="9994" max="10241" width="9" style="95" customWidth="1"/>
    <col min="10242" max="10242" width="7.625" style="95" customWidth="1"/>
    <col min="10243" max="10243" width="12.625" style="95" customWidth="1"/>
    <col min="10244" max="10244" width="16.125" style="95" customWidth="1"/>
    <col min="10245" max="10245" width="40.5" style="95" bestFit="1" customWidth="1"/>
    <col min="10246" max="10246" width="55.625" style="95" customWidth="1"/>
    <col min="10247" max="10247" width="18.625" style="95" customWidth="1"/>
    <col min="10248" max="10248" width="20.625" style="95" customWidth="1"/>
    <col min="10249" max="10249" width="22.625" style="95" customWidth="1"/>
    <col min="10250" max="10497" width="9" style="95" customWidth="1"/>
    <col min="10498" max="10498" width="7.625" style="95" customWidth="1"/>
    <col min="10499" max="10499" width="12.625" style="95" customWidth="1"/>
    <col min="10500" max="10500" width="16.125" style="95" customWidth="1"/>
    <col min="10501" max="10501" width="40.5" style="95" bestFit="1" customWidth="1"/>
    <col min="10502" max="10502" width="55.625" style="95" customWidth="1"/>
    <col min="10503" max="10503" width="18.625" style="95" customWidth="1"/>
    <col min="10504" max="10504" width="20.625" style="95" customWidth="1"/>
    <col min="10505" max="10505" width="22.625" style="95" customWidth="1"/>
    <col min="10506" max="10753" width="9" style="95" customWidth="1"/>
    <col min="10754" max="10754" width="7.625" style="95" customWidth="1"/>
    <col min="10755" max="10755" width="12.625" style="95" customWidth="1"/>
    <col min="10756" max="10756" width="16.125" style="95" customWidth="1"/>
    <col min="10757" max="10757" width="40.5" style="95" bestFit="1" customWidth="1"/>
    <col min="10758" max="10758" width="55.625" style="95" customWidth="1"/>
    <col min="10759" max="10759" width="18.625" style="95" customWidth="1"/>
    <col min="10760" max="10760" width="20.625" style="95" customWidth="1"/>
    <col min="10761" max="10761" width="22.625" style="95" customWidth="1"/>
    <col min="10762" max="11009" width="9" style="95" customWidth="1"/>
    <col min="11010" max="11010" width="7.625" style="95" customWidth="1"/>
    <col min="11011" max="11011" width="12.625" style="95" customWidth="1"/>
    <col min="11012" max="11012" width="16.125" style="95" customWidth="1"/>
    <col min="11013" max="11013" width="40.5" style="95" bestFit="1" customWidth="1"/>
    <col min="11014" max="11014" width="55.625" style="95" customWidth="1"/>
    <col min="11015" max="11015" width="18.625" style="95" customWidth="1"/>
    <col min="11016" max="11016" width="20.625" style="95" customWidth="1"/>
    <col min="11017" max="11017" width="22.625" style="95" customWidth="1"/>
    <col min="11018" max="11265" width="9" style="95" customWidth="1"/>
    <col min="11266" max="11266" width="7.625" style="95" customWidth="1"/>
    <col min="11267" max="11267" width="12.625" style="95" customWidth="1"/>
    <col min="11268" max="11268" width="16.125" style="95" customWidth="1"/>
    <col min="11269" max="11269" width="40.5" style="95" bestFit="1" customWidth="1"/>
    <col min="11270" max="11270" width="55.625" style="95" customWidth="1"/>
    <col min="11271" max="11271" width="18.625" style="95" customWidth="1"/>
    <col min="11272" max="11272" width="20.625" style="95" customWidth="1"/>
    <col min="11273" max="11273" width="22.625" style="95" customWidth="1"/>
    <col min="11274" max="11521" width="9" style="95" customWidth="1"/>
    <col min="11522" max="11522" width="7.625" style="95" customWidth="1"/>
    <col min="11523" max="11523" width="12.625" style="95" customWidth="1"/>
    <col min="11524" max="11524" width="16.125" style="95" customWidth="1"/>
    <col min="11525" max="11525" width="40.5" style="95" bestFit="1" customWidth="1"/>
    <col min="11526" max="11526" width="55.625" style="95" customWidth="1"/>
    <col min="11527" max="11527" width="18.625" style="95" customWidth="1"/>
    <col min="11528" max="11528" width="20.625" style="95" customWidth="1"/>
    <col min="11529" max="11529" width="22.625" style="95" customWidth="1"/>
    <col min="11530" max="11777" width="9" style="95" customWidth="1"/>
    <col min="11778" max="11778" width="7.625" style="95" customWidth="1"/>
    <col min="11779" max="11779" width="12.625" style="95" customWidth="1"/>
    <col min="11780" max="11780" width="16.125" style="95" customWidth="1"/>
    <col min="11781" max="11781" width="40.5" style="95" bestFit="1" customWidth="1"/>
    <col min="11782" max="11782" width="55.625" style="95" customWidth="1"/>
    <col min="11783" max="11783" width="18.625" style="95" customWidth="1"/>
    <col min="11784" max="11784" width="20.625" style="95" customWidth="1"/>
    <col min="11785" max="11785" width="22.625" style="95" customWidth="1"/>
    <col min="11786" max="12033" width="9" style="95" customWidth="1"/>
    <col min="12034" max="12034" width="7.625" style="95" customWidth="1"/>
    <col min="12035" max="12035" width="12.625" style="95" customWidth="1"/>
    <col min="12036" max="12036" width="16.125" style="95" customWidth="1"/>
    <col min="12037" max="12037" width="40.5" style="95" bestFit="1" customWidth="1"/>
    <col min="12038" max="12038" width="55.625" style="95" customWidth="1"/>
    <col min="12039" max="12039" width="18.625" style="95" customWidth="1"/>
    <col min="12040" max="12040" width="20.625" style="95" customWidth="1"/>
    <col min="12041" max="12041" width="22.625" style="95" customWidth="1"/>
    <col min="12042" max="12289" width="9" style="95" customWidth="1"/>
    <col min="12290" max="12290" width="7.625" style="95" customWidth="1"/>
    <col min="12291" max="12291" width="12.625" style="95" customWidth="1"/>
    <col min="12292" max="12292" width="16.125" style="95" customWidth="1"/>
    <col min="12293" max="12293" width="40.5" style="95" bestFit="1" customWidth="1"/>
    <col min="12294" max="12294" width="55.625" style="95" customWidth="1"/>
    <col min="12295" max="12295" width="18.625" style="95" customWidth="1"/>
    <col min="12296" max="12296" width="20.625" style="95" customWidth="1"/>
    <col min="12297" max="12297" width="22.625" style="95" customWidth="1"/>
    <col min="12298" max="12545" width="9" style="95" customWidth="1"/>
    <col min="12546" max="12546" width="7.625" style="95" customWidth="1"/>
    <col min="12547" max="12547" width="12.625" style="95" customWidth="1"/>
    <col min="12548" max="12548" width="16.125" style="95" customWidth="1"/>
    <col min="12549" max="12549" width="40.5" style="95" bestFit="1" customWidth="1"/>
    <col min="12550" max="12550" width="55.625" style="95" customWidth="1"/>
    <col min="12551" max="12551" width="18.625" style="95" customWidth="1"/>
    <col min="12552" max="12552" width="20.625" style="95" customWidth="1"/>
    <col min="12553" max="12553" width="22.625" style="95" customWidth="1"/>
    <col min="12554" max="12801" width="9" style="95" customWidth="1"/>
    <col min="12802" max="12802" width="7.625" style="95" customWidth="1"/>
    <col min="12803" max="12803" width="12.625" style="95" customWidth="1"/>
    <col min="12804" max="12804" width="16.125" style="95" customWidth="1"/>
    <col min="12805" max="12805" width="40.5" style="95" bestFit="1" customWidth="1"/>
    <col min="12806" max="12806" width="55.625" style="95" customWidth="1"/>
    <col min="12807" max="12807" width="18.625" style="95" customWidth="1"/>
    <col min="12808" max="12808" width="20.625" style="95" customWidth="1"/>
    <col min="12809" max="12809" width="22.625" style="95" customWidth="1"/>
    <col min="12810" max="13057" width="9" style="95" customWidth="1"/>
    <col min="13058" max="13058" width="7.625" style="95" customWidth="1"/>
    <col min="13059" max="13059" width="12.625" style="95" customWidth="1"/>
    <col min="13060" max="13060" width="16.125" style="95" customWidth="1"/>
    <col min="13061" max="13061" width="40.5" style="95" bestFit="1" customWidth="1"/>
    <col min="13062" max="13062" width="55.625" style="95" customWidth="1"/>
    <col min="13063" max="13063" width="18.625" style="95" customWidth="1"/>
    <col min="13064" max="13064" width="20.625" style="95" customWidth="1"/>
    <col min="13065" max="13065" width="22.625" style="95" customWidth="1"/>
    <col min="13066" max="13313" width="9" style="95" customWidth="1"/>
    <col min="13314" max="13314" width="7.625" style="95" customWidth="1"/>
    <col min="13315" max="13315" width="12.625" style="95" customWidth="1"/>
    <col min="13316" max="13316" width="16.125" style="95" customWidth="1"/>
    <col min="13317" max="13317" width="40.5" style="95" bestFit="1" customWidth="1"/>
    <col min="13318" max="13318" width="55.625" style="95" customWidth="1"/>
    <col min="13319" max="13319" width="18.625" style="95" customWidth="1"/>
    <col min="13320" max="13320" width="20.625" style="95" customWidth="1"/>
    <col min="13321" max="13321" width="22.625" style="95" customWidth="1"/>
    <col min="13322" max="13569" width="9" style="95" customWidth="1"/>
    <col min="13570" max="13570" width="7.625" style="95" customWidth="1"/>
    <col min="13571" max="13571" width="12.625" style="95" customWidth="1"/>
    <col min="13572" max="13572" width="16.125" style="95" customWidth="1"/>
    <col min="13573" max="13573" width="40.5" style="95" bestFit="1" customWidth="1"/>
    <col min="13574" max="13574" width="55.625" style="95" customWidth="1"/>
    <col min="13575" max="13575" width="18.625" style="95" customWidth="1"/>
    <col min="13576" max="13576" width="20.625" style="95" customWidth="1"/>
    <col min="13577" max="13577" width="22.625" style="95" customWidth="1"/>
    <col min="13578" max="13825" width="9" style="95" customWidth="1"/>
    <col min="13826" max="13826" width="7.625" style="95" customWidth="1"/>
    <col min="13827" max="13827" width="12.625" style="95" customWidth="1"/>
    <col min="13828" max="13828" width="16.125" style="95" customWidth="1"/>
    <col min="13829" max="13829" width="40.5" style="95" bestFit="1" customWidth="1"/>
    <col min="13830" max="13830" width="55.625" style="95" customWidth="1"/>
    <col min="13831" max="13831" width="18.625" style="95" customWidth="1"/>
    <col min="13832" max="13832" width="20.625" style="95" customWidth="1"/>
    <col min="13833" max="13833" width="22.625" style="95" customWidth="1"/>
    <col min="13834" max="14081" width="9" style="95" customWidth="1"/>
    <col min="14082" max="14082" width="7.625" style="95" customWidth="1"/>
    <col min="14083" max="14083" width="12.625" style="95" customWidth="1"/>
    <col min="14084" max="14084" width="16.125" style="95" customWidth="1"/>
    <col min="14085" max="14085" width="40.5" style="95" bestFit="1" customWidth="1"/>
    <col min="14086" max="14086" width="55.625" style="95" customWidth="1"/>
    <col min="14087" max="14087" width="18.625" style="95" customWidth="1"/>
    <col min="14088" max="14088" width="20.625" style="95" customWidth="1"/>
    <col min="14089" max="14089" width="22.625" style="95" customWidth="1"/>
    <col min="14090" max="14337" width="9" style="95" customWidth="1"/>
    <col min="14338" max="14338" width="7.625" style="95" customWidth="1"/>
    <col min="14339" max="14339" width="12.625" style="95" customWidth="1"/>
    <col min="14340" max="14340" width="16.125" style="95" customWidth="1"/>
    <col min="14341" max="14341" width="40.5" style="95" bestFit="1" customWidth="1"/>
    <col min="14342" max="14342" width="55.625" style="95" customWidth="1"/>
    <col min="14343" max="14343" width="18.625" style="95" customWidth="1"/>
    <col min="14344" max="14344" width="20.625" style="95" customWidth="1"/>
    <col min="14345" max="14345" width="22.625" style="95" customWidth="1"/>
    <col min="14346" max="14593" width="9" style="95" customWidth="1"/>
    <col min="14594" max="14594" width="7.625" style="95" customWidth="1"/>
    <col min="14595" max="14595" width="12.625" style="95" customWidth="1"/>
    <col min="14596" max="14596" width="16.125" style="95" customWidth="1"/>
    <col min="14597" max="14597" width="40.5" style="95" bestFit="1" customWidth="1"/>
    <col min="14598" max="14598" width="55.625" style="95" customWidth="1"/>
    <col min="14599" max="14599" width="18.625" style="95" customWidth="1"/>
    <col min="14600" max="14600" width="20.625" style="95" customWidth="1"/>
    <col min="14601" max="14601" width="22.625" style="95" customWidth="1"/>
    <col min="14602" max="14849" width="9" style="95" customWidth="1"/>
    <col min="14850" max="14850" width="7.625" style="95" customWidth="1"/>
    <col min="14851" max="14851" width="12.625" style="95" customWidth="1"/>
    <col min="14852" max="14852" width="16.125" style="95" customWidth="1"/>
    <col min="14853" max="14853" width="40.5" style="95" bestFit="1" customWidth="1"/>
    <col min="14854" max="14854" width="55.625" style="95" customWidth="1"/>
    <col min="14855" max="14855" width="18.625" style="95" customWidth="1"/>
    <col min="14856" max="14856" width="20.625" style="95" customWidth="1"/>
    <col min="14857" max="14857" width="22.625" style="95" customWidth="1"/>
    <col min="14858" max="15105" width="9" style="95" customWidth="1"/>
    <col min="15106" max="15106" width="7.625" style="95" customWidth="1"/>
    <col min="15107" max="15107" width="12.625" style="95" customWidth="1"/>
    <col min="15108" max="15108" width="16.125" style="95" customWidth="1"/>
    <col min="15109" max="15109" width="40.5" style="95" bestFit="1" customWidth="1"/>
    <col min="15110" max="15110" width="55.625" style="95" customWidth="1"/>
    <col min="15111" max="15111" width="18.625" style="95" customWidth="1"/>
    <col min="15112" max="15112" width="20.625" style="95" customWidth="1"/>
    <col min="15113" max="15113" width="22.625" style="95" customWidth="1"/>
    <col min="15114" max="15361" width="9" style="95" customWidth="1"/>
    <col min="15362" max="15362" width="7.625" style="95" customWidth="1"/>
    <col min="15363" max="15363" width="12.625" style="95" customWidth="1"/>
    <col min="15364" max="15364" width="16.125" style="95" customWidth="1"/>
    <col min="15365" max="15365" width="40.5" style="95" bestFit="1" customWidth="1"/>
    <col min="15366" max="15366" width="55.625" style="95" customWidth="1"/>
    <col min="15367" max="15367" width="18.625" style="95" customWidth="1"/>
    <col min="15368" max="15368" width="20.625" style="95" customWidth="1"/>
    <col min="15369" max="15369" width="22.625" style="95" customWidth="1"/>
    <col min="15370" max="15617" width="9" style="95" customWidth="1"/>
    <col min="15618" max="15618" width="7.625" style="95" customWidth="1"/>
    <col min="15619" max="15619" width="12.625" style="95" customWidth="1"/>
    <col min="15620" max="15620" width="16.125" style="95" customWidth="1"/>
    <col min="15621" max="15621" width="40.5" style="95" bestFit="1" customWidth="1"/>
    <col min="15622" max="15622" width="55.625" style="95" customWidth="1"/>
    <col min="15623" max="15623" width="18.625" style="95" customWidth="1"/>
    <col min="15624" max="15624" width="20.625" style="95" customWidth="1"/>
    <col min="15625" max="15625" width="22.625" style="95" customWidth="1"/>
    <col min="15626" max="15873" width="9" style="95" customWidth="1"/>
    <col min="15874" max="15874" width="7.625" style="95" customWidth="1"/>
    <col min="15875" max="15875" width="12.625" style="95" customWidth="1"/>
    <col min="15876" max="15876" width="16.125" style="95" customWidth="1"/>
    <col min="15877" max="15877" width="40.5" style="95" bestFit="1" customWidth="1"/>
    <col min="15878" max="15878" width="55.625" style="95" customWidth="1"/>
    <col min="15879" max="15879" width="18.625" style="95" customWidth="1"/>
    <col min="15880" max="15880" width="20.625" style="95" customWidth="1"/>
    <col min="15881" max="15881" width="22.625" style="95" customWidth="1"/>
    <col min="15882" max="16129" width="9" style="95" customWidth="1"/>
    <col min="16130" max="16130" width="7.625" style="95" customWidth="1"/>
    <col min="16131" max="16131" width="12.625" style="95" customWidth="1"/>
    <col min="16132" max="16132" width="16.125" style="95" customWidth="1"/>
    <col min="16133" max="16133" width="40.5" style="95" bestFit="1" customWidth="1"/>
    <col min="16134" max="16134" width="55.625" style="95" customWidth="1"/>
    <col min="16135" max="16135" width="18.625" style="95" customWidth="1"/>
    <col min="16136" max="16136" width="20.625" style="95" customWidth="1"/>
    <col min="16137" max="16137" width="22.625" style="95" customWidth="1"/>
    <col min="16138" max="16384" width="9" style="95" customWidth="1"/>
  </cols>
  <sheetData>
    <row r="1" spans="1:9" s="96" customFormat="1" ht="32.25" customHeight="1">
      <c r="A1" s="97" t="s">
        <v>1514</v>
      </c>
      <c r="B1" s="106"/>
      <c r="C1" s="106"/>
      <c r="D1" s="106"/>
      <c r="E1" s="106"/>
      <c r="F1" s="106"/>
      <c r="G1" s="106"/>
      <c r="H1" s="106"/>
      <c r="I1" s="106"/>
    </row>
    <row r="2" spans="1:9" ht="7.5" customHeight="1">
      <c r="A2" s="98"/>
      <c r="B2" s="105"/>
      <c r="C2" s="105"/>
      <c r="D2" s="105"/>
      <c r="E2" s="105"/>
      <c r="F2" s="105"/>
      <c r="G2" s="105"/>
      <c r="H2" s="105"/>
      <c r="I2" s="105"/>
    </row>
    <row r="3" spans="1:9" ht="33.75" customHeight="1">
      <c r="A3" s="97" t="s">
        <v>444</v>
      </c>
      <c r="B3" s="105"/>
      <c r="C3" s="105"/>
      <c r="D3" s="105"/>
      <c r="E3" s="105"/>
      <c r="F3" s="105"/>
      <c r="G3" s="105"/>
      <c r="H3" s="105"/>
      <c r="I3" s="105"/>
    </row>
    <row r="4" spans="1:9" ht="51.75" customHeight="1">
      <c r="A4" s="99" t="s">
        <v>196</v>
      </c>
      <c r="B4" s="107" t="s">
        <v>159</v>
      </c>
      <c r="C4" s="107" t="s">
        <v>141</v>
      </c>
      <c r="D4" s="488" t="s">
        <v>197</v>
      </c>
      <c r="E4" s="489"/>
      <c r="F4" s="107" t="s">
        <v>194</v>
      </c>
      <c r="G4" s="116" t="s">
        <v>199</v>
      </c>
      <c r="H4" s="116" t="s">
        <v>66</v>
      </c>
      <c r="I4" s="116" t="s">
        <v>106</v>
      </c>
    </row>
    <row r="5" spans="1:9" ht="118.5" customHeight="1">
      <c r="A5" s="100" t="s">
        <v>62</v>
      </c>
      <c r="B5" s="108" t="s">
        <v>88</v>
      </c>
      <c r="C5" s="109" t="s">
        <v>203</v>
      </c>
      <c r="D5" s="490" t="s">
        <v>1986</v>
      </c>
      <c r="E5" s="491"/>
      <c r="F5" s="109" t="s">
        <v>1678</v>
      </c>
      <c r="G5" s="109" t="s">
        <v>205</v>
      </c>
      <c r="H5" s="109" t="s">
        <v>1741</v>
      </c>
      <c r="I5" s="109" t="s">
        <v>1987</v>
      </c>
    </row>
    <row r="6" spans="1:9" ht="135.75" customHeight="1">
      <c r="A6" s="100" t="s">
        <v>62</v>
      </c>
      <c r="B6" s="108" t="s">
        <v>208</v>
      </c>
      <c r="C6" s="109" t="s">
        <v>1348</v>
      </c>
      <c r="D6" s="490" t="s">
        <v>1540</v>
      </c>
      <c r="E6" s="491"/>
      <c r="F6" s="109" t="s">
        <v>1668</v>
      </c>
      <c r="G6" s="109" t="s">
        <v>214</v>
      </c>
      <c r="H6" s="109" t="s">
        <v>1988</v>
      </c>
      <c r="I6" s="109" t="s">
        <v>1987</v>
      </c>
    </row>
    <row r="7" spans="1:9" ht="175.5" customHeight="1">
      <c r="A7" s="100" t="s">
        <v>215</v>
      </c>
      <c r="B7" s="108" t="s">
        <v>217</v>
      </c>
      <c r="C7" s="109" t="s">
        <v>1989</v>
      </c>
      <c r="D7" s="490" t="s">
        <v>1990</v>
      </c>
      <c r="E7" s="491"/>
      <c r="F7" s="109" t="s">
        <v>1991</v>
      </c>
      <c r="G7" s="109" t="s">
        <v>220</v>
      </c>
      <c r="H7" s="109" t="s">
        <v>1189</v>
      </c>
      <c r="I7" s="109" t="s">
        <v>1300</v>
      </c>
    </row>
    <row r="8" spans="1:9" ht="155.25" customHeight="1">
      <c r="A8" s="100" t="s">
        <v>223</v>
      </c>
      <c r="B8" s="99"/>
      <c r="C8" s="109" t="s">
        <v>1643</v>
      </c>
      <c r="D8" s="490" t="s">
        <v>1992</v>
      </c>
      <c r="E8" s="491"/>
      <c r="F8" s="109" t="s">
        <v>1239</v>
      </c>
      <c r="G8" s="109" t="s">
        <v>229</v>
      </c>
      <c r="H8" s="109" t="s">
        <v>1994</v>
      </c>
      <c r="I8" s="109" t="s">
        <v>1592</v>
      </c>
    </row>
    <row r="9" spans="1:9" ht="150.75" customHeight="1">
      <c r="A9" s="100" t="s">
        <v>232</v>
      </c>
      <c r="B9" s="99"/>
      <c r="C9" s="109" t="s">
        <v>1139</v>
      </c>
      <c r="D9" s="490" t="s">
        <v>1996</v>
      </c>
      <c r="E9" s="491"/>
      <c r="F9" s="109" t="s">
        <v>1997</v>
      </c>
      <c r="G9" s="109" t="s">
        <v>236</v>
      </c>
      <c r="H9" s="109" t="s">
        <v>1234</v>
      </c>
      <c r="I9" s="109" t="s">
        <v>1998</v>
      </c>
    </row>
    <row r="10" spans="1:9" ht="78" customHeight="1">
      <c r="A10" s="498" t="s">
        <v>2029</v>
      </c>
      <c r="B10" s="498"/>
      <c r="C10" s="498"/>
      <c r="D10" s="498"/>
      <c r="E10" s="498"/>
      <c r="F10" s="498"/>
      <c r="G10" s="498"/>
      <c r="H10" s="498"/>
      <c r="I10" s="498"/>
    </row>
    <row r="11" spans="1:9" ht="22.5" customHeight="1">
      <c r="A11" s="101"/>
      <c r="B11" s="101"/>
      <c r="C11" s="101"/>
      <c r="D11" s="101"/>
      <c r="E11" s="101"/>
      <c r="F11" s="101"/>
      <c r="G11" s="101"/>
      <c r="H11" s="101"/>
      <c r="I11" s="101"/>
    </row>
    <row r="12" spans="1:9" ht="32.25" customHeight="1">
      <c r="A12" s="102" t="s">
        <v>245</v>
      </c>
      <c r="B12" s="102"/>
      <c r="C12" s="102"/>
      <c r="D12" s="102"/>
      <c r="E12" s="102"/>
      <c r="F12" s="102"/>
      <c r="G12" s="102"/>
      <c r="H12" s="102"/>
      <c r="I12" s="102"/>
    </row>
    <row r="13" spans="1:9" ht="80.25" customHeight="1">
      <c r="A13" s="495" t="s">
        <v>1251</v>
      </c>
      <c r="B13" s="496"/>
      <c r="C13" s="496"/>
      <c r="D13" s="496"/>
      <c r="E13" s="496"/>
      <c r="F13" s="496"/>
      <c r="G13" s="496"/>
      <c r="H13" s="496"/>
      <c r="I13" s="497"/>
    </row>
    <row r="14" spans="1:9" ht="42.75" customHeight="1">
      <c r="A14" s="103"/>
      <c r="B14" s="105"/>
      <c r="C14" s="105"/>
      <c r="D14" s="105"/>
      <c r="E14" s="105"/>
      <c r="F14" s="105"/>
      <c r="G14" s="105"/>
      <c r="H14" s="105"/>
      <c r="I14" s="105"/>
    </row>
    <row r="15" spans="1:9" ht="30" customHeight="1">
      <c r="A15" s="104" t="s">
        <v>2014</v>
      </c>
      <c r="B15" s="105"/>
      <c r="C15" s="110"/>
      <c r="D15" s="110"/>
      <c r="E15" s="105"/>
      <c r="F15" s="105"/>
      <c r="G15" s="105"/>
      <c r="H15" s="105"/>
      <c r="I15" s="105"/>
    </row>
    <row r="16" spans="1:9" ht="27.75" customHeight="1">
      <c r="A16" s="104"/>
      <c r="B16" s="105"/>
      <c r="C16" s="111"/>
      <c r="D16" s="105"/>
      <c r="E16" s="105"/>
      <c r="F16" s="105"/>
      <c r="G16" s="105"/>
      <c r="H16" s="105"/>
      <c r="I16" s="105"/>
    </row>
    <row r="17" spans="1:9" ht="51" customHeight="1">
      <c r="A17" s="499" t="s">
        <v>1495</v>
      </c>
      <c r="B17" s="493"/>
      <c r="C17" s="112" t="s">
        <v>141</v>
      </c>
      <c r="D17" s="114" t="s">
        <v>471</v>
      </c>
      <c r="E17" s="114" t="s">
        <v>1367</v>
      </c>
      <c r="F17" s="114" t="s">
        <v>494</v>
      </c>
      <c r="G17" s="117"/>
      <c r="H17" s="117"/>
      <c r="I17" s="117"/>
    </row>
    <row r="18" spans="1:9" ht="115.5" customHeight="1">
      <c r="A18" s="492" t="s">
        <v>2013</v>
      </c>
      <c r="B18" s="493"/>
      <c r="C18" s="113" t="s">
        <v>1989</v>
      </c>
      <c r="D18" s="113" t="s">
        <v>1189</v>
      </c>
      <c r="E18" s="113" t="s">
        <v>330</v>
      </c>
      <c r="F18" s="113" t="s">
        <v>1770</v>
      </c>
      <c r="G18" s="117"/>
      <c r="H18" s="117"/>
      <c r="I18" s="117"/>
    </row>
    <row r="19" spans="1:9" ht="105.75" customHeight="1">
      <c r="A19" s="492" t="s">
        <v>1043</v>
      </c>
      <c r="B19" s="493"/>
      <c r="C19" s="113" t="s">
        <v>1643</v>
      </c>
      <c r="D19" s="113" t="s">
        <v>1994</v>
      </c>
      <c r="E19" s="113" t="s">
        <v>1325</v>
      </c>
      <c r="F19" s="115" t="s">
        <v>1556</v>
      </c>
      <c r="G19" s="105"/>
      <c r="H19" s="105"/>
      <c r="I19" s="105"/>
    </row>
    <row r="20" spans="1:9" ht="95.25" customHeight="1">
      <c r="A20" s="492" t="s">
        <v>760</v>
      </c>
      <c r="B20" s="493"/>
      <c r="C20" s="113" t="s">
        <v>1139</v>
      </c>
      <c r="D20" s="113" t="s">
        <v>1234</v>
      </c>
      <c r="E20" s="113" t="s">
        <v>1551</v>
      </c>
      <c r="F20" s="115" t="s">
        <v>1556</v>
      </c>
      <c r="G20" s="105"/>
      <c r="H20" s="105"/>
      <c r="I20" s="105"/>
    </row>
    <row r="21" spans="1:9" ht="15.75" customHeight="1">
      <c r="A21" s="105"/>
      <c r="B21" s="105"/>
      <c r="C21" s="105"/>
      <c r="D21" s="105"/>
      <c r="E21" s="105"/>
      <c r="F21" s="105"/>
      <c r="G21" s="105"/>
      <c r="H21" s="105"/>
      <c r="I21" s="105"/>
    </row>
    <row r="22" spans="1:9" ht="97.5" customHeight="1">
      <c r="A22" s="494" t="s">
        <v>2029</v>
      </c>
      <c r="B22" s="494"/>
      <c r="C22" s="494"/>
      <c r="D22" s="494"/>
      <c r="E22" s="494"/>
      <c r="F22" s="494"/>
      <c r="G22" s="494"/>
      <c r="H22" s="494"/>
      <c r="I22" s="494"/>
    </row>
    <row r="23" spans="1:9" ht="40.5" customHeight="1">
      <c r="A23" s="102" t="s">
        <v>245</v>
      </c>
      <c r="B23" s="102"/>
      <c r="C23" s="102"/>
      <c r="D23" s="102"/>
      <c r="E23" s="102"/>
      <c r="F23" s="102"/>
      <c r="G23" s="102"/>
      <c r="H23" s="102"/>
      <c r="I23" s="102"/>
    </row>
    <row r="24" spans="1:9" ht="77.25" customHeight="1">
      <c r="A24" s="495" t="s">
        <v>1251</v>
      </c>
      <c r="B24" s="496"/>
      <c r="C24" s="496"/>
      <c r="D24" s="496"/>
      <c r="E24" s="496"/>
      <c r="F24" s="496"/>
      <c r="G24" s="496"/>
      <c r="H24" s="496"/>
      <c r="I24" s="497"/>
    </row>
    <row r="25" spans="1:9">
      <c r="A25" s="105"/>
      <c r="B25" s="105"/>
      <c r="C25" s="105"/>
      <c r="D25" s="105"/>
      <c r="E25" s="105"/>
      <c r="F25" s="105"/>
      <c r="G25" s="105"/>
      <c r="H25" s="105"/>
      <c r="I25" s="105"/>
    </row>
    <row r="26" spans="1:9">
      <c r="A26" s="105"/>
      <c r="B26" s="105"/>
      <c r="C26" s="105"/>
      <c r="D26" s="105"/>
      <c r="E26" s="105"/>
      <c r="F26" s="105"/>
      <c r="G26" s="105"/>
      <c r="H26" s="105"/>
      <c r="I26" s="105"/>
    </row>
    <row r="27" spans="1:9">
      <c r="A27" s="105"/>
      <c r="B27" s="105"/>
      <c r="C27" s="105"/>
      <c r="D27" s="105"/>
      <c r="E27" s="105"/>
      <c r="F27" s="105"/>
      <c r="G27" s="105"/>
      <c r="H27" s="105"/>
      <c r="I27" s="105"/>
    </row>
    <row r="28" spans="1:9">
      <c r="A28" s="105"/>
      <c r="B28" s="105"/>
      <c r="C28" s="105"/>
      <c r="D28" s="105"/>
      <c r="E28" s="105"/>
      <c r="F28" s="105"/>
      <c r="G28" s="105"/>
      <c r="H28" s="105"/>
      <c r="I28" s="105"/>
    </row>
    <row r="29" spans="1:9">
      <c r="A29" s="105"/>
      <c r="B29" s="105"/>
      <c r="C29" s="105"/>
      <c r="D29" s="105"/>
      <c r="E29" s="105"/>
      <c r="F29" s="105"/>
      <c r="G29" s="105"/>
      <c r="H29" s="105"/>
      <c r="I29" s="105"/>
    </row>
    <row r="30" spans="1:9">
      <c r="A30" s="105"/>
      <c r="B30" s="105"/>
      <c r="C30" s="105"/>
      <c r="D30" s="105"/>
      <c r="E30" s="105"/>
      <c r="F30" s="105"/>
      <c r="G30" s="105"/>
      <c r="H30" s="105"/>
      <c r="I30" s="105"/>
    </row>
    <row r="31" spans="1:9">
      <c r="A31" s="105"/>
      <c r="B31" s="105"/>
      <c r="C31" s="105"/>
      <c r="D31" s="105"/>
      <c r="E31" s="105"/>
      <c r="F31" s="105"/>
      <c r="G31" s="105"/>
      <c r="H31" s="105"/>
      <c r="I31" s="105"/>
    </row>
    <row r="32" spans="1:9">
      <c r="A32" s="105"/>
      <c r="B32" s="105"/>
      <c r="C32" s="105"/>
      <c r="D32" s="105"/>
      <c r="E32" s="105"/>
      <c r="F32" s="105"/>
      <c r="G32" s="105"/>
      <c r="H32" s="105"/>
      <c r="I32" s="105"/>
    </row>
    <row r="33" spans="1:9">
      <c r="A33" s="105"/>
      <c r="B33" s="105"/>
      <c r="C33" s="105"/>
      <c r="D33" s="105"/>
      <c r="E33" s="105"/>
      <c r="F33" s="105"/>
      <c r="G33" s="105"/>
      <c r="H33" s="105"/>
      <c r="I33" s="105"/>
    </row>
    <row r="34" spans="1:9">
      <c r="A34" s="105"/>
      <c r="B34" s="105"/>
      <c r="C34" s="105"/>
      <c r="D34" s="105"/>
      <c r="E34" s="105"/>
      <c r="F34" s="105"/>
      <c r="G34" s="105"/>
      <c r="H34" s="105"/>
      <c r="I34" s="105"/>
    </row>
    <row r="35" spans="1:9">
      <c r="A35" s="105"/>
      <c r="B35" s="105"/>
      <c r="C35" s="105"/>
      <c r="D35" s="105"/>
      <c r="E35" s="105"/>
      <c r="F35" s="105"/>
      <c r="G35" s="105"/>
      <c r="H35" s="105"/>
      <c r="I35" s="105"/>
    </row>
    <row r="36" spans="1:9">
      <c r="A36" s="105"/>
      <c r="B36" s="105"/>
      <c r="C36" s="105"/>
      <c r="D36" s="105"/>
      <c r="E36" s="105"/>
      <c r="F36" s="105"/>
      <c r="G36" s="105"/>
      <c r="H36" s="105"/>
      <c r="I36" s="105"/>
    </row>
    <row r="37" spans="1:9">
      <c r="A37" s="105"/>
      <c r="B37" s="105"/>
      <c r="C37" s="105"/>
      <c r="D37" s="105"/>
      <c r="E37" s="105"/>
      <c r="F37" s="105"/>
      <c r="G37" s="105"/>
      <c r="H37" s="105"/>
      <c r="I37" s="105"/>
    </row>
    <row r="38" spans="1:9">
      <c r="A38" s="105"/>
      <c r="B38" s="105"/>
      <c r="C38" s="105"/>
      <c r="D38" s="105"/>
      <c r="E38" s="105"/>
      <c r="F38" s="105"/>
      <c r="G38" s="105"/>
      <c r="H38" s="105"/>
      <c r="I38" s="105"/>
    </row>
    <row r="39" spans="1:9">
      <c r="A39" s="105"/>
      <c r="B39" s="105"/>
      <c r="C39" s="105"/>
      <c r="D39" s="105"/>
      <c r="E39" s="105"/>
      <c r="F39" s="105"/>
      <c r="G39" s="105"/>
      <c r="H39" s="105"/>
      <c r="I39" s="105"/>
    </row>
    <row r="40" spans="1:9">
      <c r="A40" s="105"/>
      <c r="B40" s="105"/>
      <c r="C40" s="105"/>
      <c r="D40" s="105"/>
      <c r="E40" s="105"/>
      <c r="F40" s="105"/>
      <c r="G40" s="105"/>
      <c r="H40" s="105"/>
      <c r="I40" s="105"/>
    </row>
    <row r="41" spans="1:9">
      <c r="A41" s="105"/>
      <c r="B41" s="105"/>
      <c r="C41" s="105"/>
      <c r="D41" s="105"/>
      <c r="E41" s="105"/>
      <c r="F41" s="105"/>
      <c r="G41" s="105"/>
      <c r="H41" s="105"/>
      <c r="I41" s="105"/>
    </row>
    <row r="42" spans="1:9">
      <c r="A42" s="105"/>
      <c r="B42" s="105"/>
      <c r="C42" s="105"/>
      <c r="D42" s="105"/>
      <c r="E42" s="105"/>
      <c r="F42" s="105"/>
      <c r="G42" s="105"/>
      <c r="H42" s="105"/>
      <c r="I42" s="105"/>
    </row>
    <row r="43" spans="1:9">
      <c r="A43" s="105"/>
      <c r="B43" s="105"/>
      <c r="C43" s="105"/>
      <c r="D43" s="105"/>
      <c r="E43" s="105"/>
      <c r="F43" s="105"/>
      <c r="G43" s="105"/>
      <c r="H43" s="105"/>
      <c r="I43" s="105"/>
    </row>
    <row r="44" spans="1:9">
      <c r="A44" s="105"/>
      <c r="B44" s="105"/>
      <c r="C44" s="105"/>
      <c r="D44" s="105"/>
      <c r="E44" s="105"/>
      <c r="F44" s="105"/>
      <c r="G44" s="105"/>
      <c r="H44" s="105"/>
      <c r="I44" s="105"/>
    </row>
    <row r="45" spans="1:9">
      <c r="A45" s="105"/>
      <c r="B45" s="105"/>
      <c r="C45" s="105"/>
      <c r="D45" s="105"/>
      <c r="E45" s="105"/>
      <c r="F45" s="105"/>
      <c r="G45" s="105"/>
      <c r="H45" s="105"/>
      <c r="I45" s="105"/>
    </row>
    <row r="46" spans="1:9">
      <c r="A46" s="105"/>
      <c r="B46" s="105"/>
      <c r="C46" s="105"/>
      <c r="D46" s="105"/>
      <c r="E46" s="105"/>
      <c r="F46" s="105"/>
      <c r="G46" s="105"/>
      <c r="H46" s="105"/>
      <c r="I46" s="105"/>
    </row>
    <row r="47" spans="1:9">
      <c r="A47" s="105"/>
      <c r="B47" s="105"/>
      <c r="C47" s="105"/>
      <c r="D47" s="105"/>
      <c r="E47" s="105"/>
      <c r="F47" s="105"/>
      <c r="G47" s="105"/>
      <c r="H47" s="105"/>
      <c r="I47" s="105"/>
    </row>
    <row r="48" spans="1:9">
      <c r="A48" s="105"/>
      <c r="B48" s="105"/>
      <c r="C48" s="105"/>
      <c r="D48" s="105"/>
      <c r="E48" s="105"/>
      <c r="F48" s="105"/>
      <c r="G48" s="105"/>
      <c r="H48" s="105"/>
      <c r="I48" s="105"/>
    </row>
    <row r="49" spans="1:9">
      <c r="A49" s="105"/>
      <c r="B49" s="105"/>
      <c r="C49" s="105"/>
      <c r="D49" s="105"/>
      <c r="E49" s="105"/>
      <c r="F49" s="105"/>
      <c r="G49" s="105"/>
      <c r="H49" s="105"/>
      <c r="I49" s="105"/>
    </row>
    <row r="50" spans="1:9">
      <c r="A50" s="105"/>
      <c r="B50" s="105"/>
      <c r="C50" s="105"/>
      <c r="D50" s="105"/>
      <c r="E50" s="105"/>
      <c r="F50" s="105"/>
      <c r="G50" s="105"/>
      <c r="H50" s="105"/>
      <c r="I50" s="105"/>
    </row>
    <row r="51" spans="1:9">
      <c r="A51" s="105"/>
      <c r="B51" s="105"/>
      <c r="C51" s="105"/>
      <c r="D51" s="105"/>
      <c r="E51" s="105"/>
      <c r="F51" s="105"/>
      <c r="G51" s="105"/>
      <c r="H51" s="105"/>
      <c r="I51" s="105"/>
    </row>
    <row r="52" spans="1:9">
      <c r="A52" s="105"/>
      <c r="B52" s="105"/>
      <c r="C52" s="105"/>
      <c r="D52" s="105"/>
      <c r="E52" s="105"/>
      <c r="F52" s="105"/>
      <c r="G52" s="105"/>
      <c r="H52" s="105"/>
      <c r="I52" s="105"/>
    </row>
    <row r="53" spans="1:9">
      <c r="A53" s="105"/>
      <c r="B53" s="105"/>
      <c r="C53" s="105"/>
      <c r="D53" s="105"/>
      <c r="E53" s="105"/>
      <c r="F53" s="105"/>
      <c r="G53" s="105"/>
      <c r="H53" s="105"/>
      <c r="I53" s="105"/>
    </row>
    <row r="54" spans="1:9">
      <c r="A54" s="105"/>
      <c r="B54" s="105"/>
      <c r="C54" s="105"/>
      <c r="D54" s="105"/>
      <c r="E54" s="105"/>
      <c r="F54" s="105"/>
      <c r="G54" s="105"/>
      <c r="H54" s="105"/>
      <c r="I54" s="105"/>
    </row>
    <row r="55" spans="1:9">
      <c r="A55" s="105"/>
      <c r="B55" s="105"/>
      <c r="C55" s="105"/>
      <c r="D55" s="105"/>
      <c r="E55" s="105"/>
      <c r="F55" s="105"/>
      <c r="G55" s="105"/>
      <c r="H55" s="105"/>
      <c r="I55" s="105"/>
    </row>
    <row r="56" spans="1:9">
      <c r="A56" s="105"/>
      <c r="B56" s="105"/>
      <c r="C56" s="105"/>
      <c r="D56" s="105"/>
      <c r="E56" s="105"/>
      <c r="F56" s="105"/>
      <c r="G56" s="105"/>
      <c r="H56" s="105"/>
      <c r="I56" s="105"/>
    </row>
    <row r="57" spans="1:9">
      <c r="A57" s="105"/>
      <c r="B57" s="105"/>
      <c r="C57" s="105"/>
      <c r="D57" s="105"/>
      <c r="E57" s="105"/>
      <c r="F57" s="105"/>
      <c r="G57" s="105"/>
      <c r="H57" s="105"/>
      <c r="I57" s="105"/>
    </row>
    <row r="58" spans="1:9">
      <c r="A58" s="105"/>
      <c r="B58" s="105"/>
      <c r="C58" s="105"/>
      <c r="D58" s="105"/>
      <c r="E58" s="105"/>
      <c r="F58" s="105"/>
      <c r="G58" s="105"/>
      <c r="H58" s="105"/>
      <c r="I58" s="105"/>
    </row>
    <row r="59" spans="1:9">
      <c r="A59" s="105"/>
      <c r="B59" s="105"/>
      <c r="C59" s="105"/>
      <c r="D59" s="105"/>
      <c r="E59" s="105"/>
      <c r="F59" s="105"/>
      <c r="G59" s="105"/>
      <c r="H59" s="105"/>
      <c r="I59" s="105"/>
    </row>
    <row r="60" spans="1:9">
      <c r="A60" s="105"/>
      <c r="B60" s="105"/>
      <c r="C60" s="105"/>
      <c r="D60" s="105"/>
      <c r="E60" s="105"/>
      <c r="F60" s="105"/>
      <c r="G60" s="105"/>
      <c r="H60" s="105"/>
      <c r="I60" s="105"/>
    </row>
    <row r="61" spans="1:9">
      <c r="A61" s="105"/>
      <c r="B61" s="105"/>
      <c r="C61" s="105"/>
      <c r="D61" s="105"/>
      <c r="E61" s="105"/>
      <c r="F61" s="105"/>
      <c r="G61" s="105"/>
      <c r="H61" s="105"/>
      <c r="I61" s="105"/>
    </row>
    <row r="62" spans="1:9">
      <c r="A62" s="105"/>
      <c r="B62" s="105"/>
      <c r="C62" s="105"/>
      <c r="D62" s="105"/>
      <c r="E62" s="105"/>
      <c r="F62" s="105"/>
      <c r="G62" s="105"/>
      <c r="H62" s="105"/>
      <c r="I62" s="105"/>
    </row>
  </sheetData>
  <mergeCells count="14">
    <mergeCell ref="A19:B19"/>
    <mergeCell ref="A20:B20"/>
    <mergeCell ref="A22:I22"/>
    <mergeCell ref="A24:I24"/>
    <mergeCell ref="D9:E9"/>
    <mergeCell ref="A10:I10"/>
    <mergeCell ref="A13:I13"/>
    <mergeCell ref="A17:B17"/>
    <mergeCell ref="A18:B18"/>
    <mergeCell ref="D4:E4"/>
    <mergeCell ref="D5:E5"/>
    <mergeCell ref="D6:E6"/>
    <mergeCell ref="D7:E7"/>
    <mergeCell ref="D8:E8"/>
  </mergeCells>
  <phoneticPr fontId="3"/>
  <printOptions horizontalCentered="1"/>
  <pageMargins left="0.59055118110236227" right="0.59055118110236227" top="0.86614173228346458" bottom="0.39370078740157483" header="0.39370078740157483" footer="0.39370078740157483"/>
  <pageSetup paperSize="9" scale="31" orientation="portrait"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9"/>
  <sheetViews>
    <sheetView topLeftCell="A17" zoomScaleSheetLayoutView="85" workbookViewId="0">
      <selection activeCell="A2" sqref="A2:A4"/>
    </sheetView>
  </sheetViews>
  <sheetFormatPr defaultColWidth="9" defaultRowHeight="13.5"/>
  <cols>
    <col min="1" max="1" width="42.625" style="118" customWidth="1"/>
    <col min="2" max="15" width="8" style="118" customWidth="1"/>
    <col min="16" max="16" width="16.625" style="118" customWidth="1"/>
    <col min="17" max="19" width="9" style="118"/>
    <col min="20" max="20" width="28" style="118" customWidth="1"/>
    <col min="21" max="16384" width="9" style="118"/>
  </cols>
  <sheetData>
    <row r="1" spans="1:15">
      <c r="A1" s="119" t="s">
        <v>907</v>
      </c>
      <c r="B1" s="119"/>
      <c r="C1" s="119"/>
      <c r="D1" s="119"/>
      <c r="E1" s="119"/>
      <c r="O1" s="160"/>
    </row>
    <row r="2" spans="1:15">
      <c r="A2" s="500" t="s">
        <v>333</v>
      </c>
      <c r="B2" s="505" t="s">
        <v>2023</v>
      </c>
      <c r="C2" s="506"/>
      <c r="D2" s="506"/>
      <c r="E2" s="507"/>
      <c r="F2" s="508" t="s">
        <v>1711</v>
      </c>
      <c r="G2" s="509"/>
      <c r="H2" s="510"/>
      <c r="I2" s="500" t="s">
        <v>193</v>
      </c>
      <c r="J2" s="503"/>
      <c r="K2" s="511" t="s">
        <v>496</v>
      </c>
      <c r="L2" s="512"/>
      <c r="M2" s="512"/>
      <c r="N2" s="513"/>
      <c r="O2" s="160"/>
    </row>
    <row r="3" spans="1:15" ht="26.25" customHeight="1">
      <c r="A3" s="501"/>
      <c r="B3" s="514" t="s">
        <v>1957</v>
      </c>
      <c r="C3" s="515"/>
      <c r="D3" s="515"/>
      <c r="E3" s="516"/>
      <c r="F3" s="514" t="s">
        <v>326</v>
      </c>
      <c r="G3" s="515"/>
      <c r="H3" s="516"/>
      <c r="I3" s="502"/>
      <c r="J3" s="504"/>
      <c r="K3" s="517" t="s">
        <v>161</v>
      </c>
      <c r="L3" s="518"/>
      <c r="M3" s="518"/>
      <c r="N3" s="519"/>
      <c r="O3" s="160"/>
    </row>
    <row r="4" spans="1:15" ht="22.5">
      <c r="A4" s="502"/>
      <c r="B4" s="124" t="s">
        <v>162</v>
      </c>
      <c r="C4" s="130" t="s">
        <v>1958</v>
      </c>
      <c r="D4" s="130" t="s">
        <v>545</v>
      </c>
      <c r="E4" s="136" t="s">
        <v>906</v>
      </c>
      <c r="F4" s="124" t="s">
        <v>1959</v>
      </c>
      <c r="G4" s="146" t="s">
        <v>743</v>
      </c>
      <c r="H4" s="150" t="s">
        <v>1960</v>
      </c>
      <c r="I4" s="155" t="s">
        <v>635</v>
      </c>
      <c r="J4" s="150" t="s">
        <v>1559</v>
      </c>
      <c r="K4" s="156" t="s">
        <v>1961</v>
      </c>
      <c r="L4" s="161" t="s">
        <v>652</v>
      </c>
      <c r="M4" s="161" t="s">
        <v>1305</v>
      </c>
      <c r="N4" s="165" t="s">
        <v>265</v>
      </c>
      <c r="O4" s="160"/>
    </row>
    <row r="5" spans="1:15">
      <c r="A5" s="120" t="s">
        <v>37</v>
      </c>
      <c r="B5" s="125">
        <v>0.27400000000000002</v>
      </c>
      <c r="C5" s="131">
        <v>0.2</v>
      </c>
      <c r="D5" s="131">
        <v>0.111</v>
      </c>
      <c r="E5" s="137">
        <v>0</v>
      </c>
      <c r="F5" s="141">
        <v>7.0000000000000007E-2</v>
      </c>
      <c r="G5" s="131">
        <v>5.5E-2</v>
      </c>
      <c r="H5" s="151">
        <v>0</v>
      </c>
      <c r="I5" s="125">
        <v>4.4999999999999998E-2</v>
      </c>
      <c r="J5" s="137">
        <v>0</v>
      </c>
      <c r="K5" s="125">
        <v>0.41700000000000004</v>
      </c>
      <c r="L5" s="131">
        <v>0.40200000000000002</v>
      </c>
      <c r="M5" s="131">
        <v>0.34700000000000003</v>
      </c>
      <c r="N5" s="131">
        <v>0.27300000000000002</v>
      </c>
      <c r="O5" s="160"/>
    </row>
    <row r="6" spans="1:15">
      <c r="A6" s="120" t="s">
        <v>367</v>
      </c>
      <c r="B6" s="125">
        <v>0.2</v>
      </c>
      <c r="C6" s="131">
        <v>0.14599999999999999</v>
      </c>
      <c r="D6" s="131">
        <v>8.1000000000000003E-2</v>
      </c>
      <c r="E6" s="137">
        <v>0</v>
      </c>
      <c r="F6" s="141">
        <v>7.0000000000000007E-2</v>
      </c>
      <c r="G6" s="131">
        <v>5.5E-2</v>
      </c>
      <c r="H6" s="151">
        <v>0</v>
      </c>
      <c r="I6" s="125">
        <v>4.4999999999999998E-2</v>
      </c>
      <c r="J6" s="137">
        <v>0</v>
      </c>
      <c r="K6" s="125">
        <v>0.34300000000000003</v>
      </c>
      <c r="L6" s="131">
        <v>0.32800000000000001</v>
      </c>
      <c r="M6" s="131">
        <v>0.27300000000000002</v>
      </c>
      <c r="N6" s="131">
        <v>0.219</v>
      </c>
      <c r="O6" s="160"/>
    </row>
    <row r="7" spans="1:15">
      <c r="A7" s="120" t="s">
        <v>1814</v>
      </c>
      <c r="B7" s="125">
        <v>0.27400000000000002</v>
      </c>
      <c r="C7" s="131">
        <v>0.2</v>
      </c>
      <c r="D7" s="131">
        <v>0.111</v>
      </c>
      <c r="E7" s="137">
        <v>0</v>
      </c>
      <c r="F7" s="141">
        <v>7.0000000000000007E-2</v>
      </c>
      <c r="G7" s="131">
        <v>5.5E-2</v>
      </c>
      <c r="H7" s="151">
        <v>0</v>
      </c>
      <c r="I7" s="125">
        <v>4.4999999999999998E-2</v>
      </c>
      <c r="J7" s="137">
        <v>0</v>
      </c>
      <c r="K7" s="125">
        <v>0.41700000000000004</v>
      </c>
      <c r="L7" s="131">
        <v>0.40200000000000002</v>
      </c>
      <c r="M7" s="131">
        <v>0.34700000000000003</v>
      </c>
      <c r="N7" s="131">
        <v>0.27300000000000002</v>
      </c>
      <c r="O7" s="160"/>
    </row>
    <row r="8" spans="1:15">
      <c r="A8" s="120" t="s">
        <v>1879</v>
      </c>
      <c r="B8" s="125">
        <v>0.23899999999999999</v>
      </c>
      <c r="C8" s="131">
        <v>0.17499999999999999</v>
      </c>
      <c r="D8" s="131">
        <v>9.7000000000000003E-2</v>
      </c>
      <c r="E8" s="137">
        <v>0</v>
      </c>
      <c r="F8" s="141">
        <v>7.0000000000000007E-2</v>
      </c>
      <c r="G8" s="131">
        <v>5.5E-2</v>
      </c>
      <c r="H8" s="151">
        <v>0</v>
      </c>
      <c r="I8" s="125">
        <v>4.4999999999999998E-2</v>
      </c>
      <c r="J8" s="137">
        <v>0</v>
      </c>
      <c r="K8" s="125">
        <v>0.38200000000000001</v>
      </c>
      <c r="L8" s="131">
        <v>0.36699999999999999</v>
      </c>
      <c r="M8" s="131">
        <v>0.312</v>
      </c>
      <c r="N8" s="131">
        <v>0.24799999999999997</v>
      </c>
      <c r="O8" s="160"/>
    </row>
    <row r="9" spans="1:15">
      <c r="A9" s="120" t="s">
        <v>675</v>
      </c>
      <c r="B9" s="125">
        <v>8.8999999999999996E-2</v>
      </c>
      <c r="C9" s="131">
        <v>6.5000000000000002E-2</v>
      </c>
      <c r="D9" s="131">
        <v>3.5999999999999997E-2</v>
      </c>
      <c r="E9" s="137">
        <v>0</v>
      </c>
      <c r="F9" s="141">
        <v>6.0999999999999999E-2</v>
      </c>
      <c r="G9" s="147" t="s">
        <v>2015</v>
      </c>
      <c r="H9" s="151">
        <v>0</v>
      </c>
      <c r="I9" s="125">
        <v>4.4999999999999998E-2</v>
      </c>
      <c r="J9" s="137">
        <v>0</v>
      </c>
      <c r="K9" s="125">
        <v>0.223</v>
      </c>
      <c r="L9" s="147" t="s">
        <v>2015</v>
      </c>
      <c r="M9" s="131">
        <v>0.16200000000000001</v>
      </c>
      <c r="N9" s="131">
        <v>0.13800000000000001</v>
      </c>
      <c r="O9" s="160"/>
    </row>
    <row r="10" spans="1:15">
      <c r="A10" s="120" t="s">
        <v>1258</v>
      </c>
      <c r="B10" s="125">
        <v>4.3999999999999997E-2</v>
      </c>
      <c r="C10" s="131">
        <v>3.2000000000000001E-2</v>
      </c>
      <c r="D10" s="131">
        <v>1.7999999999999999E-2</v>
      </c>
      <c r="E10" s="137">
        <v>0</v>
      </c>
      <c r="F10" s="141">
        <v>1.4E-2</v>
      </c>
      <c r="G10" s="131">
        <v>1.2999999999999999E-2</v>
      </c>
      <c r="H10" s="151">
        <v>0</v>
      </c>
      <c r="I10" s="125">
        <v>1.0999999999999999E-2</v>
      </c>
      <c r="J10" s="137">
        <v>0</v>
      </c>
      <c r="K10" s="125">
        <v>8.0999999999999989E-2</v>
      </c>
      <c r="L10" s="131">
        <v>7.9999999999999988E-2</v>
      </c>
      <c r="M10" s="131">
        <v>6.699999999999999E-2</v>
      </c>
      <c r="N10" s="131">
        <v>5.4999999999999993E-2</v>
      </c>
      <c r="O10" s="160"/>
    </row>
    <row r="11" spans="1:15">
      <c r="A11" s="120" t="s">
        <v>302</v>
      </c>
      <c r="B11" s="125">
        <v>8.5999999999999993E-2</v>
      </c>
      <c r="C11" s="131">
        <v>6.3E-2</v>
      </c>
      <c r="D11" s="131">
        <v>3.5000000000000003E-2</v>
      </c>
      <c r="E11" s="137">
        <v>0</v>
      </c>
      <c r="F11" s="141">
        <v>2.1000000000000001E-2</v>
      </c>
      <c r="G11" s="147" t="s">
        <v>2015</v>
      </c>
      <c r="H11" s="151">
        <v>0</v>
      </c>
      <c r="I11" s="125">
        <v>2.8000000000000001E-2</v>
      </c>
      <c r="J11" s="137">
        <v>0</v>
      </c>
      <c r="K11" s="125">
        <v>0.159</v>
      </c>
      <c r="L11" s="147" t="s">
        <v>2015</v>
      </c>
      <c r="M11" s="131">
        <v>0.13799999999999998</v>
      </c>
      <c r="N11" s="131">
        <v>0.11499999999999999</v>
      </c>
      <c r="O11" s="160"/>
    </row>
    <row r="12" spans="1:15">
      <c r="A12" s="120" t="s">
        <v>2016</v>
      </c>
      <c r="B12" s="125">
        <v>8.5999999999999993E-2</v>
      </c>
      <c r="C12" s="131">
        <v>6.3E-2</v>
      </c>
      <c r="D12" s="131">
        <v>3.5000000000000003E-2</v>
      </c>
      <c r="E12" s="137">
        <v>0</v>
      </c>
      <c r="F12" s="141">
        <v>2.1000000000000001E-2</v>
      </c>
      <c r="G12" s="147" t="s">
        <v>2015</v>
      </c>
      <c r="H12" s="151">
        <v>0</v>
      </c>
      <c r="I12" s="125">
        <v>2.8000000000000001E-2</v>
      </c>
      <c r="J12" s="137">
        <v>0</v>
      </c>
      <c r="K12" s="125">
        <v>0.159</v>
      </c>
      <c r="L12" s="147" t="s">
        <v>2015</v>
      </c>
      <c r="M12" s="131">
        <v>0.13799999999999998</v>
      </c>
      <c r="N12" s="131">
        <v>0.11499999999999999</v>
      </c>
      <c r="O12" s="160"/>
    </row>
    <row r="13" spans="1:15">
      <c r="A13" s="120" t="s">
        <v>432</v>
      </c>
      <c r="B13" s="125">
        <v>6.4000000000000001E-2</v>
      </c>
      <c r="C13" s="131">
        <v>4.7E-2</v>
      </c>
      <c r="D13" s="131">
        <v>2.5999999999999999E-2</v>
      </c>
      <c r="E13" s="137">
        <v>0</v>
      </c>
      <c r="F13" s="141">
        <v>2.1000000000000001E-2</v>
      </c>
      <c r="G13" s="131">
        <v>1.9E-2</v>
      </c>
      <c r="H13" s="151">
        <v>0</v>
      </c>
      <c r="I13" s="125">
        <v>2.8000000000000001E-2</v>
      </c>
      <c r="J13" s="137">
        <v>0</v>
      </c>
      <c r="K13" s="125">
        <v>0.13700000000000001</v>
      </c>
      <c r="L13" s="131">
        <v>0.13500000000000001</v>
      </c>
      <c r="M13" s="131">
        <v>0.11599999999999999</v>
      </c>
      <c r="N13" s="131">
        <v>9.9000000000000005E-2</v>
      </c>
      <c r="O13" s="160"/>
    </row>
    <row r="14" spans="1:15">
      <c r="A14" s="120" t="s">
        <v>1995</v>
      </c>
      <c r="B14" s="125">
        <v>6.7000000000000004E-2</v>
      </c>
      <c r="C14" s="131">
        <v>4.9000000000000002E-2</v>
      </c>
      <c r="D14" s="131">
        <v>2.7E-2</v>
      </c>
      <c r="E14" s="137">
        <v>0</v>
      </c>
      <c r="F14" s="141">
        <v>0.04</v>
      </c>
      <c r="G14" s="131">
        <v>3.5999999999999997E-2</v>
      </c>
      <c r="H14" s="151">
        <v>0</v>
      </c>
      <c r="I14" s="125">
        <v>1.7999999999999999E-2</v>
      </c>
      <c r="J14" s="137">
        <v>0</v>
      </c>
      <c r="K14" s="125">
        <v>0.13800000000000001</v>
      </c>
      <c r="L14" s="131">
        <v>0.13400000000000001</v>
      </c>
      <c r="M14" s="131">
        <v>9.8000000000000004E-2</v>
      </c>
      <c r="N14" s="131">
        <v>0.08</v>
      </c>
      <c r="O14" s="160"/>
    </row>
    <row r="15" spans="1:15">
      <c r="A15" s="120" t="s">
        <v>1266</v>
      </c>
      <c r="B15" s="125">
        <v>6.7000000000000004E-2</v>
      </c>
      <c r="C15" s="131">
        <v>4.9000000000000002E-2</v>
      </c>
      <c r="D15" s="131">
        <v>2.7E-2</v>
      </c>
      <c r="E15" s="137">
        <v>0</v>
      </c>
      <c r="F15" s="141">
        <v>0.04</v>
      </c>
      <c r="G15" s="131">
        <v>3.5999999999999997E-2</v>
      </c>
      <c r="H15" s="151">
        <v>0</v>
      </c>
      <c r="I15" s="125">
        <v>1.7999999999999999E-2</v>
      </c>
      <c r="J15" s="137">
        <v>0</v>
      </c>
      <c r="K15" s="125">
        <v>0.13800000000000001</v>
      </c>
      <c r="L15" s="131">
        <v>0.13400000000000001</v>
      </c>
      <c r="M15" s="131">
        <v>9.8000000000000004E-2</v>
      </c>
      <c r="N15" s="131">
        <v>0.08</v>
      </c>
      <c r="O15" s="160"/>
    </row>
    <row r="16" spans="1:15">
      <c r="A16" s="120" t="s">
        <v>2006</v>
      </c>
      <c r="B16" s="125">
        <v>6.4000000000000001E-2</v>
      </c>
      <c r="C16" s="131">
        <v>4.7E-2</v>
      </c>
      <c r="D16" s="131">
        <v>2.5999999999999999E-2</v>
      </c>
      <c r="E16" s="137">
        <v>0</v>
      </c>
      <c r="F16" s="141">
        <v>1.7000000000000001E-2</v>
      </c>
      <c r="G16" s="131">
        <v>1.4999999999999999E-2</v>
      </c>
      <c r="H16" s="151">
        <v>0</v>
      </c>
      <c r="I16" s="125">
        <v>1.2999999999999999E-2</v>
      </c>
      <c r="J16" s="137">
        <v>0</v>
      </c>
      <c r="K16" s="125">
        <v>0.10299999999999999</v>
      </c>
      <c r="L16" s="131">
        <v>0.10099999999999999</v>
      </c>
      <c r="M16" s="131">
        <v>8.5999999999999993E-2</v>
      </c>
      <c r="N16" s="131">
        <v>6.8999999999999992E-2</v>
      </c>
      <c r="O16" s="160"/>
    </row>
    <row r="17" spans="1:15">
      <c r="A17" s="120" t="s">
        <v>31</v>
      </c>
      <c r="B17" s="125">
        <v>6.4000000000000001E-2</v>
      </c>
      <c r="C17" s="131">
        <v>4.7E-2</v>
      </c>
      <c r="D17" s="131">
        <v>2.5999999999999999E-2</v>
      </c>
      <c r="E17" s="137">
        <v>0</v>
      </c>
      <c r="F17" s="141">
        <v>1.7000000000000001E-2</v>
      </c>
      <c r="G17" s="131">
        <v>1.4999999999999999E-2</v>
      </c>
      <c r="H17" s="151">
        <v>0</v>
      </c>
      <c r="I17" s="125">
        <v>1.2999999999999999E-2</v>
      </c>
      <c r="J17" s="137">
        <v>0</v>
      </c>
      <c r="K17" s="125">
        <v>0.10299999999999999</v>
      </c>
      <c r="L17" s="131">
        <v>0.10099999999999999</v>
      </c>
      <c r="M17" s="131">
        <v>8.5999999999999993E-2</v>
      </c>
      <c r="N17" s="131">
        <v>6.8999999999999992E-2</v>
      </c>
      <c r="O17" s="160"/>
    </row>
    <row r="18" spans="1:15">
      <c r="A18" s="120" t="s">
        <v>570</v>
      </c>
      <c r="B18" s="125">
        <v>5.7000000000000002E-2</v>
      </c>
      <c r="C18" s="131">
        <v>4.1000000000000002E-2</v>
      </c>
      <c r="D18" s="131">
        <v>2.3E-2</v>
      </c>
      <c r="E18" s="137">
        <v>0</v>
      </c>
      <c r="F18" s="141">
        <v>1.7000000000000001E-2</v>
      </c>
      <c r="G18" s="131">
        <v>1.4999999999999999E-2</v>
      </c>
      <c r="H18" s="151">
        <v>0</v>
      </c>
      <c r="I18" s="125">
        <v>1.2999999999999999E-2</v>
      </c>
      <c r="J18" s="137">
        <v>0</v>
      </c>
      <c r="K18" s="125">
        <v>9.6000000000000002E-2</v>
      </c>
      <c r="L18" s="131">
        <v>9.4E-2</v>
      </c>
      <c r="M18" s="131">
        <v>7.9000000000000001E-2</v>
      </c>
      <c r="N18" s="131">
        <v>6.3E-2</v>
      </c>
      <c r="O18" s="160"/>
    </row>
    <row r="19" spans="1:15">
      <c r="A19" s="120" t="s">
        <v>1454</v>
      </c>
      <c r="B19" s="125">
        <v>5.3999999999999999E-2</v>
      </c>
      <c r="C19" s="131">
        <v>0.04</v>
      </c>
      <c r="D19" s="131">
        <v>2.1999999999999999E-2</v>
      </c>
      <c r="E19" s="137">
        <v>0</v>
      </c>
      <c r="F19" s="141">
        <v>1.7000000000000001E-2</v>
      </c>
      <c r="G19" s="131">
        <v>1.4999999999999999E-2</v>
      </c>
      <c r="H19" s="151">
        <v>0</v>
      </c>
      <c r="I19" s="125">
        <v>1.2999999999999999E-2</v>
      </c>
      <c r="J19" s="137">
        <v>0</v>
      </c>
      <c r="K19" s="125">
        <v>9.2999999999999999E-2</v>
      </c>
      <c r="L19" s="131">
        <v>9.0999999999999998E-2</v>
      </c>
      <c r="M19" s="131">
        <v>7.5999999999999998E-2</v>
      </c>
      <c r="N19" s="131">
        <v>6.2E-2</v>
      </c>
      <c r="O19" s="160"/>
    </row>
    <row r="20" spans="1:15">
      <c r="A20" s="120" t="s">
        <v>2017</v>
      </c>
      <c r="B20" s="125">
        <v>6.4000000000000001E-2</v>
      </c>
      <c r="C20" s="131">
        <v>4.7E-2</v>
      </c>
      <c r="D20" s="131">
        <v>2.5999999999999999E-2</v>
      </c>
      <c r="E20" s="137">
        <v>0</v>
      </c>
      <c r="F20" s="141">
        <v>1.7000000000000001E-2</v>
      </c>
      <c r="G20" s="147" t="s">
        <v>2015</v>
      </c>
      <c r="H20" s="151">
        <v>0</v>
      </c>
      <c r="I20" s="125">
        <v>1.2999999999999999E-2</v>
      </c>
      <c r="J20" s="137">
        <v>0</v>
      </c>
      <c r="K20" s="125">
        <v>0.10299999999999999</v>
      </c>
      <c r="L20" s="147" t="s">
        <v>2015</v>
      </c>
      <c r="M20" s="131">
        <v>8.5999999999999993E-2</v>
      </c>
      <c r="N20" s="131">
        <v>6.8999999999999992E-2</v>
      </c>
      <c r="O20" s="160"/>
    </row>
    <row r="21" spans="1:15">
      <c r="A21" s="120" t="s">
        <v>121</v>
      </c>
      <c r="B21" s="125">
        <v>6.4000000000000001E-2</v>
      </c>
      <c r="C21" s="131">
        <v>4.7E-2</v>
      </c>
      <c r="D21" s="131">
        <v>2.5999999999999999E-2</v>
      </c>
      <c r="E21" s="137">
        <v>0</v>
      </c>
      <c r="F21" s="141">
        <v>1.7000000000000001E-2</v>
      </c>
      <c r="G21" s="131">
        <v>1.4999999999999999E-2</v>
      </c>
      <c r="H21" s="151">
        <v>0</v>
      </c>
      <c r="I21" s="125">
        <v>1.2999999999999999E-2</v>
      </c>
      <c r="J21" s="137">
        <v>0</v>
      </c>
      <c r="K21" s="125">
        <v>0.10299999999999999</v>
      </c>
      <c r="L21" s="131">
        <v>0.10099999999999999</v>
      </c>
      <c r="M21" s="131">
        <v>8.5999999999999993E-2</v>
      </c>
      <c r="N21" s="131">
        <v>6.8999999999999992E-2</v>
      </c>
      <c r="O21" s="160"/>
    </row>
    <row r="22" spans="1:15">
      <c r="A22" s="120" t="s">
        <v>1413</v>
      </c>
      <c r="B22" s="125">
        <v>8.5999999999999993E-2</v>
      </c>
      <c r="C22" s="131">
        <v>6.3E-2</v>
      </c>
      <c r="D22" s="131">
        <v>3.5000000000000003E-2</v>
      </c>
      <c r="E22" s="137">
        <v>0</v>
      </c>
      <c r="F22" s="141">
        <v>1.9E-2</v>
      </c>
      <c r="G22" s="131">
        <v>1.6E-2</v>
      </c>
      <c r="H22" s="151">
        <v>0</v>
      </c>
      <c r="I22" s="125">
        <v>2.5999999999999999E-2</v>
      </c>
      <c r="J22" s="137">
        <v>0</v>
      </c>
      <c r="K22" s="125">
        <v>0.14700000000000002</v>
      </c>
      <c r="L22" s="131">
        <v>0.14400000000000002</v>
      </c>
      <c r="M22" s="131">
        <v>0.128</v>
      </c>
      <c r="N22" s="131">
        <v>0.105</v>
      </c>
      <c r="O22" s="160"/>
    </row>
    <row r="23" spans="1:15">
      <c r="A23" s="120" t="s">
        <v>651</v>
      </c>
      <c r="B23" s="125">
        <v>8.5999999999999993E-2</v>
      </c>
      <c r="C23" s="131">
        <v>6.3E-2</v>
      </c>
      <c r="D23" s="131">
        <v>3.5000000000000003E-2</v>
      </c>
      <c r="E23" s="137">
        <v>0</v>
      </c>
      <c r="F23" s="141">
        <v>1.9E-2</v>
      </c>
      <c r="G23" s="131">
        <v>1.6E-2</v>
      </c>
      <c r="H23" s="151">
        <v>0</v>
      </c>
      <c r="I23" s="125">
        <v>2.5999999999999999E-2</v>
      </c>
      <c r="J23" s="137">
        <v>0</v>
      </c>
      <c r="K23" s="125">
        <v>0.14700000000000002</v>
      </c>
      <c r="L23" s="131">
        <v>0.14400000000000002</v>
      </c>
      <c r="M23" s="131">
        <v>0.128</v>
      </c>
      <c r="N23" s="131">
        <v>0.105</v>
      </c>
      <c r="O23" s="160"/>
    </row>
    <row r="24" spans="1:15">
      <c r="A24" s="120" t="s">
        <v>1075</v>
      </c>
      <c r="B24" s="125">
        <v>0.15</v>
      </c>
      <c r="C24" s="131">
        <v>0.11</v>
      </c>
      <c r="D24" s="131">
        <v>6.0999999999999999E-2</v>
      </c>
      <c r="E24" s="137">
        <v>0</v>
      </c>
      <c r="F24" s="141">
        <v>1.9E-2</v>
      </c>
      <c r="G24" s="131">
        <v>1.6E-2</v>
      </c>
      <c r="H24" s="151">
        <v>0</v>
      </c>
      <c r="I24" s="125">
        <v>2.5999999999999999E-2</v>
      </c>
      <c r="J24" s="137">
        <v>0</v>
      </c>
      <c r="K24" s="125">
        <v>0.21099999999999997</v>
      </c>
      <c r="L24" s="131">
        <v>0.20799999999999996</v>
      </c>
      <c r="M24" s="131">
        <v>0.192</v>
      </c>
      <c r="N24" s="131">
        <v>0.15200000000000002</v>
      </c>
      <c r="O24" s="160"/>
    </row>
    <row r="25" spans="1:15">
      <c r="A25" s="120" t="s">
        <v>1780</v>
      </c>
      <c r="B25" s="125">
        <v>8.1000000000000003E-2</v>
      </c>
      <c r="C25" s="131">
        <v>5.8999999999999997E-2</v>
      </c>
      <c r="D25" s="131">
        <v>3.3000000000000002E-2</v>
      </c>
      <c r="E25" s="137">
        <v>0</v>
      </c>
      <c r="F25" s="141">
        <v>1.2999999999999999E-2</v>
      </c>
      <c r="G25" s="131">
        <v>0.01</v>
      </c>
      <c r="H25" s="151">
        <v>0</v>
      </c>
      <c r="I25" s="125">
        <v>0.02</v>
      </c>
      <c r="J25" s="137">
        <v>0</v>
      </c>
      <c r="K25" s="125">
        <v>0.13100000000000001</v>
      </c>
      <c r="L25" s="131">
        <v>0.128</v>
      </c>
      <c r="M25" s="131">
        <v>0.11800000000000001</v>
      </c>
      <c r="N25" s="131">
        <v>9.6000000000000002E-2</v>
      </c>
      <c r="O25" s="160"/>
    </row>
    <row r="26" spans="1:15">
      <c r="A26" s="120" t="s">
        <v>1794</v>
      </c>
      <c r="B26" s="125">
        <v>0.126</v>
      </c>
      <c r="C26" s="131">
        <v>9.1999999999999998E-2</v>
      </c>
      <c r="D26" s="131">
        <v>5.0999999999999997E-2</v>
      </c>
      <c r="E26" s="137">
        <v>0</v>
      </c>
      <c r="F26" s="141">
        <v>1.2999999999999999E-2</v>
      </c>
      <c r="G26" s="131">
        <v>0.01</v>
      </c>
      <c r="H26" s="151">
        <v>0</v>
      </c>
      <c r="I26" s="125">
        <v>0.02</v>
      </c>
      <c r="J26" s="137">
        <v>0</v>
      </c>
      <c r="K26" s="125">
        <v>0.17599999999999999</v>
      </c>
      <c r="L26" s="131">
        <v>0.17299999999999999</v>
      </c>
      <c r="M26" s="131">
        <v>0.16299999999999998</v>
      </c>
      <c r="N26" s="131">
        <v>0.129</v>
      </c>
      <c r="O26" s="160"/>
    </row>
    <row r="27" spans="1:15">
      <c r="A27" s="120" t="s">
        <v>823</v>
      </c>
      <c r="B27" s="125">
        <v>8.4000000000000005E-2</v>
      </c>
      <c r="C27" s="131">
        <v>6.0999999999999999E-2</v>
      </c>
      <c r="D27" s="131">
        <v>3.4000000000000002E-2</v>
      </c>
      <c r="E27" s="137">
        <v>0</v>
      </c>
      <c r="F27" s="141">
        <v>1.2999999999999999E-2</v>
      </c>
      <c r="G27" s="131">
        <v>0.01</v>
      </c>
      <c r="H27" s="151">
        <v>0</v>
      </c>
      <c r="I27" s="125">
        <v>0.02</v>
      </c>
      <c r="J27" s="137">
        <v>0</v>
      </c>
      <c r="K27" s="125">
        <v>0.13400000000000001</v>
      </c>
      <c r="L27" s="131">
        <v>0.13100000000000001</v>
      </c>
      <c r="M27" s="131">
        <v>0.12100000000000001</v>
      </c>
      <c r="N27" s="131">
        <v>9.8000000000000004E-2</v>
      </c>
      <c r="O27" s="160"/>
    </row>
    <row r="28" spans="1:15">
      <c r="A28" s="120" t="s">
        <v>2018</v>
      </c>
      <c r="B28" s="126">
        <v>8.1000000000000003E-2</v>
      </c>
      <c r="C28" s="132">
        <v>5.8999999999999997E-2</v>
      </c>
      <c r="D28" s="132">
        <v>3.3000000000000002E-2</v>
      </c>
      <c r="E28" s="137">
        <v>0</v>
      </c>
      <c r="F28" s="142">
        <v>1.0999999999999999E-2</v>
      </c>
      <c r="G28" s="147" t="s">
        <v>2015</v>
      </c>
      <c r="H28" s="151">
        <v>0</v>
      </c>
      <c r="I28" s="126">
        <v>0.02</v>
      </c>
      <c r="J28" s="137">
        <v>0</v>
      </c>
      <c r="K28" s="125">
        <v>0.129</v>
      </c>
      <c r="L28" s="147" t="s">
        <v>2015</v>
      </c>
      <c r="M28" s="131">
        <v>0.11800000000000001</v>
      </c>
      <c r="N28" s="131">
        <v>9.6000000000000002E-2</v>
      </c>
      <c r="O28" s="160"/>
    </row>
    <row r="29" spans="1:15">
      <c r="A29" s="120" t="s">
        <v>335</v>
      </c>
      <c r="B29" s="126">
        <v>8.1000000000000003E-2</v>
      </c>
      <c r="C29" s="132">
        <v>5.8999999999999997E-2</v>
      </c>
      <c r="D29" s="132">
        <v>3.3000000000000002E-2</v>
      </c>
      <c r="E29" s="137">
        <v>0</v>
      </c>
      <c r="F29" s="142">
        <v>1.0999999999999999E-2</v>
      </c>
      <c r="G29" s="147" t="s">
        <v>2015</v>
      </c>
      <c r="H29" s="151">
        <v>0</v>
      </c>
      <c r="I29" s="126">
        <v>0.02</v>
      </c>
      <c r="J29" s="137">
        <v>0</v>
      </c>
      <c r="K29" s="125">
        <v>0.129</v>
      </c>
      <c r="L29" s="147" t="s">
        <v>2015</v>
      </c>
      <c r="M29" s="131">
        <v>0.11800000000000001</v>
      </c>
      <c r="N29" s="131">
        <v>9.6000000000000002E-2</v>
      </c>
      <c r="O29" s="160"/>
    </row>
    <row r="30" spans="1:15">
      <c r="A30" s="120" t="s">
        <v>1363</v>
      </c>
      <c r="B30" s="126">
        <v>9.9000000000000005E-2</v>
      </c>
      <c r="C30" s="132">
        <v>7.1999999999999995E-2</v>
      </c>
      <c r="D30" s="132">
        <v>0.04</v>
      </c>
      <c r="E30" s="137">
        <v>0</v>
      </c>
      <c r="F30" s="142">
        <v>4.2999999999999997E-2</v>
      </c>
      <c r="G30" s="132">
        <v>3.9E-2</v>
      </c>
      <c r="H30" s="151">
        <v>0</v>
      </c>
      <c r="I30" s="126">
        <v>3.7999999999999999E-2</v>
      </c>
      <c r="J30" s="137">
        <v>0</v>
      </c>
      <c r="K30" s="125">
        <v>0.21100000000000002</v>
      </c>
      <c r="L30" s="131">
        <v>0.20700000000000002</v>
      </c>
      <c r="M30" s="131">
        <v>0.16800000000000001</v>
      </c>
      <c r="N30" s="131">
        <v>0.14099999999999999</v>
      </c>
      <c r="O30" s="160"/>
    </row>
    <row r="31" spans="1:15">
      <c r="A31" s="121" t="s">
        <v>2019</v>
      </c>
      <c r="B31" s="127">
        <v>7.9000000000000001E-2</v>
      </c>
      <c r="C31" s="133">
        <v>5.8000000000000003E-2</v>
      </c>
      <c r="D31" s="133">
        <v>3.2000000000000001E-2</v>
      </c>
      <c r="E31" s="138">
        <v>0</v>
      </c>
      <c r="F31" s="143">
        <v>4.2999999999999997E-2</v>
      </c>
      <c r="G31" s="133">
        <v>3.9E-2</v>
      </c>
      <c r="H31" s="152">
        <v>0</v>
      </c>
      <c r="I31" s="127">
        <v>3.7999999999999999E-2</v>
      </c>
      <c r="J31" s="138">
        <v>0</v>
      </c>
      <c r="K31" s="157">
        <v>0.191</v>
      </c>
      <c r="L31" s="162">
        <v>0.187</v>
      </c>
      <c r="M31" s="162">
        <v>0.14799999999999999</v>
      </c>
      <c r="N31" s="162">
        <v>0.127</v>
      </c>
      <c r="O31" s="160"/>
    </row>
    <row r="32" spans="1:15">
      <c r="A32" s="122" t="s">
        <v>2020</v>
      </c>
      <c r="B32" s="128">
        <v>6.1000000000000006E-2</v>
      </c>
      <c r="C32" s="134">
        <v>4.4000000000000004E-2</v>
      </c>
      <c r="D32" s="134">
        <v>2.5000000000000001E-2</v>
      </c>
      <c r="E32" s="139">
        <v>0</v>
      </c>
      <c r="F32" s="144">
        <v>1.7000000000000001E-2</v>
      </c>
      <c r="G32" s="148" t="s">
        <v>2015</v>
      </c>
      <c r="H32" s="153">
        <v>0</v>
      </c>
      <c r="I32" s="128">
        <v>1.0999999999999999E-2</v>
      </c>
      <c r="J32" s="139">
        <v>0</v>
      </c>
      <c r="K32" s="158">
        <v>0.10100000000000001</v>
      </c>
      <c r="L32" s="148" t="s">
        <v>2015</v>
      </c>
      <c r="M32" s="163">
        <v>8.4000000000000005E-2</v>
      </c>
      <c r="N32" s="163">
        <v>6.7000000000000004E-2</v>
      </c>
      <c r="O32" s="160"/>
    </row>
    <row r="33" spans="1:15">
      <c r="A33" s="120" t="s">
        <v>2021</v>
      </c>
      <c r="B33" s="126">
        <v>6.8000000000000005E-2</v>
      </c>
      <c r="C33" s="132">
        <v>0.05</v>
      </c>
      <c r="D33" s="132">
        <v>2.8000000000000001E-2</v>
      </c>
      <c r="E33" s="137">
        <v>0</v>
      </c>
      <c r="F33" s="142">
        <v>2.5999999999999999E-2</v>
      </c>
      <c r="G33" s="147" t="s">
        <v>2015</v>
      </c>
      <c r="H33" s="151">
        <v>0</v>
      </c>
      <c r="I33" s="126">
        <v>1.7999999999999999E-2</v>
      </c>
      <c r="J33" s="137">
        <v>0</v>
      </c>
      <c r="K33" s="125">
        <v>0.125</v>
      </c>
      <c r="L33" s="147" t="s">
        <v>2015</v>
      </c>
      <c r="M33" s="131">
        <v>9.9000000000000005E-2</v>
      </c>
      <c r="N33" s="131">
        <v>8.1000000000000003E-2</v>
      </c>
      <c r="O33" s="160"/>
    </row>
    <row r="34" spans="1:15">
      <c r="A34" s="120" t="s">
        <v>1658</v>
      </c>
      <c r="B34" s="126">
        <v>6.8000000000000005E-2</v>
      </c>
      <c r="C34" s="132">
        <v>0.05</v>
      </c>
      <c r="D34" s="132">
        <v>2.8000000000000001E-2</v>
      </c>
      <c r="E34" s="137">
        <v>0</v>
      </c>
      <c r="F34" s="142">
        <v>2.5999999999999999E-2</v>
      </c>
      <c r="G34" s="147" t="s">
        <v>2015</v>
      </c>
      <c r="H34" s="151">
        <v>0</v>
      </c>
      <c r="I34" s="126">
        <v>1.7999999999999999E-2</v>
      </c>
      <c r="J34" s="137">
        <v>0</v>
      </c>
      <c r="K34" s="125">
        <v>0.125</v>
      </c>
      <c r="L34" s="147" t="s">
        <v>2015</v>
      </c>
      <c r="M34" s="131">
        <v>9.9000000000000005E-2</v>
      </c>
      <c r="N34" s="131">
        <v>8.1000000000000003E-2</v>
      </c>
      <c r="O34" s="160"/>
    </row>
    <row r="35" spans="1:15">
      <c r="A35" s="120" t="s">
        <v>2022</v>
      </c>
      <c r="B35" s="126">
        <v>6.7000000000000004E-2</v>
      </c>
      <c r="C35" s="132">
        <v>4.9000000000000002E-2</v>
      </c>
      <c r="D35" s="132">
        <v>2.7E-2</v>
      </c>
      <c r="E35" s="137">
        <v>0</v>
      </c>
      <c r="F35" s="142">
        <v>1.7999999999999999E-2</v>
      </c>
      <c r="G35" s="147" t="s">
        <v>2015</v>
      </c>
      <c r="H35" s="151">
        <v>0</v>
      </c>
      <c r="I35" s="126">
        <v>1.2999999999999999E-2</v>
      </c>
      <c r="J35" s="137">
        <v>0</v>
      </c>
      <c r="K35" s="125">
        <v>0.107</v>
      </c>
      <c r="L35" s="147" t="s">
        <v>2015</v>
      </c>
      <c r="M35" s="131">
        <v>8.8999999999999996E-2</v>
      </c>
      <c r="N35" s="131">
        <v>7.0999999999999994E-2</v>
      </c>
      <c r="O35" s="160"/>
    </row>
    <row r="36" spans="1:15">
      <c r="A36" s="120" t="s">
        <v>1371</v>
      </c>
      <c r="B36" s="126">
        <v>6.5000000000000002E-2</v>
      </c>
      <c r="C36" s="132">
        <v>4.7E-2</v>
      </c>
      <c r="D36" s="132">
        <v>2.6000000000000002E-2</v>
      </c>
      <c r="E36" s="137">
        <v>0</v>
      </c>
      <c r="F36" s="142">
        <v>1.7999999999999999E-2</v>
      </c>
      <c r="G36" s="147" t="s">
        <v>2015</v>
      </c>
      <c r="H36" s="151">
        <v>0</v>
      </c>
      <c r="I36" s="126">
        <v>1.2999999999999999E-2</v>
      </c>
      <c r="J36" s="137">
        <v>0</v>
      </c>
      <c r="K36" s="125">
        <v>0.105</v>
      </c>
      <c r="L36" s="147" t="s">
        <v>2015</v>
      </c>
      <c r="M36" s="131">
        <v>8.6999999999999994E-2</v>
      </c>
      <c r="N36" s="131">
        <v>6.8999999999999992E-2</v>
      </c>
      <c r="O36" s="160"/>
    </row>
    <row r="37" spans="1:15">
      <c r="A37" s="123" t="s">
        <v>277</v>
      </c>
      <c r="B37" s="129">
        <v>6.4000000000000001E-2</v>
      </c>
      <c r="C37" s="135">
        <v>4.7E-2</v>
      </c>
      <c r="D37" s="135">
        <v>2.6000000000000002E-2</v>
      </c>
      <c r="E37" s="140">
        <v>0</v>
      </c>
      <c r="F37" s="145">
        <v>1.7999999999999999E-2</v>
      </c>
      <c r="G37" s="149" t="s">
        <v>2015</v>
      </c>
      <c r="H37" s="154">
        <v>0</v>
      </c>
      <c r="I37" s="129">
        <v>1.2999999999999999E-2</v>
      </c>
      <c r="J37" s="140">
        <v>0</v>
      </c>
      <c r="K37" s="159">
        <v>0.104</v>
      </c>
      <c r="L37" s="149" t="s">
        <v>2015</v>
      </c>
      <c r="M37" s="164">
        <v>8.5999999999999993E-2</v>
      </c>
      <c r="N37" s="164">
        <v>6.8999999999999992E-2</v>
      </c>
      <c r="O37" s="160"/>
    </row>
    <row r="38" spans="1:15">
      <c r="K38" s="160"/>
      <c r="L38" s="160"/>
      <c r="M38" s="160"/>
      <c r="N38" s="160"/>
      <c r="O38" s="160"/>
    </row>
    <row r="39" spans="1:15">
      <c r="K39" s="160"/>
      <c r="L39" s="160"/>
      <c r="M39" s="160"/>
      <c r="N39" s="160"/>
      <c r="O39" s="160"/>
    </row>
  </sheetData>
  <mergeCells count="8">
    <mergeCell ref="A2:A4"/>
    <mergeCell ref="I2:J3"/>
    <mergeCell ref="B2:E2"/>
    <mergeCell ref="F2:H2"/>
    <mergeCell ref="K2:N2"/>
    <mergeCell ref="B3:E3"/>
    <mergeCell ref="F3:H3"/>
    <mergeCell ref="K3:N3"/>
  </mergeCells>
  <phoneticPr fontId="3"/>
  <dataValidations count="1">
    <dataValidation type="list" allowBlank="1" showInputMessage="1" showErrorMessage="1" sqref="A29" xr:uid="{00000000-0002-0000-0300-000000000000}">
      <formula1>サービス名</formula1>
    </dataValidation>
  </dataValidations>
  <pageMargins left="0.70866141732283472" right="0.70866141732283472" top="0.74803149606299213" bottom="0.74803149606299213" header="0.31496062992125984" footer="0.31496062992125984"/>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749"/>
  <sheetViews>
    <sheetView workbookViewId="0">
      <selection activeCell="E55" sqref="E55"/>
    </sheetView>
  </sheetViews>
  <sheetFormatPr defaultColWidth="9" defaultRowHeight="13.5"/>
  <cols>
    <col min="1" max="1" width="15.125" style="118" bestFit="1" customWidth="1"/>
    <col min="2" max="2" width="9" style="118"/>
    <col min="3" max="3" width="16.625" style="118" bestFit="1" customWidth="1"/>
    <col min="4" max="4" width="16" style="118" bestFit="1" customWidth="1"/>
    <col min="5" max="16384" width="9" style="118"/>
  </cols>
  <sheetData>
    <row r="1" spans="1:4">
      <c r="A1" s="119" t="s">
        <v>273</v>
      </c>
      <c r="C1" s="118" t="s">
        <v>16</v>
      </c>
    </row>
    <row r="2" spans="1:4">
      <c r="A2" s="166" t="s">
        <v>278</v>
      </c>
      <c r="C2" s="170" t="s">
        <v>282</v>
      </c>
      <c r="D2" s="174" t="s">
        <v>226</v>
      </c>
    </row>
    <row r="3" spans="1:4">
      <c r="A3" s="167" t="s">
        <v>286</v>
      </c>
      <c r="C3" s="171" t="s">
        <v>286</v>
      </c>
      <c r="D3" s="175" t="s">
        <v>289</v>
      </c>
    </row>
    <row r="4" spans="1:4">
      <c r="A4" s="168" t="s">
        <v>202</v>
      </c>
      <c r="C4" s="172" t="s">
        <v>286</v>
      </c>
      <c r="D4" s="176" t="s">
        <v>293</v>
      </c>
    </row>
    <row r="5" spans="1:4">
      <c r="A5" s="168" t="s">
        <v>253</v>
      </c>
      <c r="C5" s="172" t="s">
        <v>286</v>
      </c>
      <c r="D5" s="176" t="s">
        <v>295</v>
      </c>
    </row>
    <row r="6" spans="1:4">
      <c r="A6" s="168" t="s">
        <v>210</v>
      </c>
      <c r="C6" s="172" t="s">
        <v>286</v>
      </c>
      <c r="D6" s="176" t="s">
        <v>296</v>
      </c>
    </row>
    <row r="7" spans="1:4">
      <c r="A7" s="168" t="s">
        <v>304</v>
      </c>
      <c r="C7" s="172" t="s">
        <v>286</v>
      </c>
      <c r="D7" s="176" t="s">
        <v>306</v>
      </c>
    </row>
    <row r="8" spans="1:4">
      <c r="A8" s="168" t="s">
        <v>78</v>
      </c>
      <c r="C8" s="172" t="s">
        <v>286</v>
      </c>
      <c r="D8" s="176" t="s">
        <v>307</v>
      </c>
    </row>
    <row r="9" spans="1:4">
      <c r="A9" s="168" t="s">
        <v>309</v>
      </c>
      <c r="C9" s="172" t="s">
        <v>286</v>
      </c>
      <c r="D9" s="176" t="s">
        <v>314</v>
      </c>
    </row>
    <row r="10" spans="1:4">
      <c r="A10" s="168" t="s">
        <v>318</v>
      </c>
      <c r="C10" s="172" t="s">
        <v>286</v>
      </c>
      <c r="D10" s="176" t="s">
        <v>323</v>
      </c>
    </row>
    <row r="11" spans="1:4">
      <c r="A11" s="168" t="s">
        <v>324</v>
      </c>
      <c r="C11" s="172" t="s">
        <v>286</v>
      </c>
      <c r="D11" s="176" t="s">
        <v>332</v>
      </c>
    </row>
    <row r="12" spans="1:4">
      <c r="A12" s="168" t="s">
        <v>334</v>
      </c>
      <c r="C12" s="172" t="s">
        <v>286</v>
      </c>
      <c r="D12" s="176" t="s">
        <v>338</v>
      </c>
    </row>
    <row r="13" spans="1:4">
      <c r="A13" s="168" t="s">
        <v>340</v>
      </c>
      <c r="C13" s="172" t="s">
        <v>286</v>
      </c>
      <c r="D13" s="176" t="s">
        <v>341</v>
      </c>
    </row>
    <row r="14" spans="1:4">
      <c r="A14" s="168" t="s">
        <v>345</v>
      </c>
      <c r="C14" s="172" t="s">
        <v>286</v>
      </c>
      <c r="D14" s="176" t="s">
        <v>350</v>
      </c>
    </row>
    <row r="15" spans="1:4">
      <c r="A15" s="168" t="s">
        <v>21</v>
      </c>
      <c r="C15" s="172" t="s">
        <v>286</v>
      </c>
      <c r="D15" s="176" t="s">
        <v>352</v>
      </c>
    </row>
    <row r="16" spans="1:4">
      <c r="A16" s="168" t="s">
        <v>356</v>
      </c>
      <c r="C16" s="172" t="s">
        <v>286</v>
      </c>
      <c r="D16" s="176" t="s">
        <v>360</v>
      </c>
    </row>
    <row r="17" spans="1:4">
      <c r="A17" s="168" t="s">
        <v>185</v>
      </c>
      <c r="C17" s="172" t="s">
        <v>286</v>
      </c>
      <c r="D17" s="176" t="s">
        <v>362</v>
      </c>
    </row>
    <row r="18" spans="1:4">
      <c r="A18" s="168" t="s">
        <v>366</v>
      </c>
      <c r="C18" s="172" t="s">
        <v>286</v>
      </c>
      <c r="D18" s="176" t="s">
        <v>369</v>
      </c>
    </row>
    <row r="19" spans="1:4">
      <c r="A19" s="168" t="s">
        <v>373</v>
      </c>
      <c r="C19" s="172" t="s">
        <v>286</v>
      </c>
      <c r="D19" s="176" t="s">
        <v>374</v>
      </c>
    </row>
    <row r="20" spans="1:4">
      <c r="A20" s="168" t="s">
        <v>382</v>
      </c>
      <c r="C20" s="172" t="s">
        <v>286</v>
      </c>
      <c r="D20" s="176" t="s">
        <v>230</v>
      </c>
    </row>
    <row r="21" spans="1:4">
      <c r="A21" s="168" t="s">
        <v>385</v>
      </c>
      <c r="C21" s="172" t="s">
        <v>286</v>
      </c>
      <c r="D21" s="176" t="s">
        <v>388</v>
      </c>
    </row>
    <row r="22" spans="1:4">
      <c r="A22" s="168" t="s">
        <v>390</v>
      </c>
      <c r="C22" s="172" t="s">
        <v>286</v>
      </c>
      <c r="D22" s="176" t="s">
        <v>397</v>
      </c>
    </row>
    <row r="23" spans="1:4">
      <c r="A23" s="168" t="s">
        <v>401</v>
      </c>
      <c r="C23" s="172" t="s">
        <v>286</v>
      </c>
      <c r="D23" s="176" t="s">
        <v>387</v>
      </c>
    </row>
    <row r="24" spans="1:4">
      <c r="A24" s="168" t="s">
        <v>370</v>
      </c>
      <c r="C24" s="172" t="s">
        <v>286</v>
      </c>
      <c r="D24" s="176" t="s">
        <v>402</v>
      </c>
    </row>
    <row r="25" spans="1:4">
      <c r="A25" s="168" t="s">
        <v>30</v>
      </c>
      <c r="C25" s="172" t="s">
        <v>286</v>
      </c>
      <c r="D25" s="176" t="s">
        <v>405</v>
      </c>
    </row>
    <row r="26" spans="1:4">
      <c r="A26" s="168" t="s">
        <v>139</v>
      </c>
      <c r="C26" s="172" t="s">
        <v>286</v>
      </c>
      <c r="D26" s="176" t="s">
        <v>408</v>
      </c>
    </row>
    <row r="27" spans="1:4">
      <c r="A27" s="168" t="s">
        <v>416</v>
      </c>
      <c r="C27" s="172" t="s">
        <v>286</v>
      </c>
      <c r="D27" s="176" t="s">
        <v>419</v>
      </c>
    </row>
    <row r="28" spans="1:4">
      <c r="A28" s="168" t="s">
        <v>266</v>
      </c>
      <c r="C28" s="172" t="s">
        <v>286</v>
      </c>
      <c r="D28" s="176" t="s">
        <v>421</v>
      </c>
    </row>
    <row r="29" spans="1:4">
      <c r="A29" s="168" t="s">
        <v>423</v>
      </c>
      <c r="C29" s="172" t="s">
        <v>286</v>
      </c>
      <c r="D29" s="176" t="s">
        <v>38</v>
      </c>
    </row>
    <row r="30" spans="1:4">
      <c r="A30" s="168" t="s">
        <v>149</v>
      </c>
      <c r="C30" s="172" t="s">
        <v>286</v>
      </c>
      <c r="D30" s="176" t="s">
        <v>425</v>
      </c>
    </row>
    <row r="31" spans="1:4">
      <c r="A31" s="168" t="s">
        <v>404</v>
      </c>
      <c r="C31" s="172" t="s">
        <v>286</v>
      </c>
      <c r="D31" s="176" t="s">
        <v>430</v>
      </c>
    </row>
    <row r="32" spans="1:4">
      <c r="A32" s="168" t="s">
        <v>433</v>
      </c>
      <c r="C32" s="172" t="s">
        <v>286</v>
      </c>
      <c r="D32" s="176" t="s">
        <v>22</v>
      </c>
    </row>
    <row r="33" spans="1:4">
      <c r="A33" s="168" t="s">
        <v>90</v>
      </c>
      <c r="C33" s="172" t="s">
        <v>286</v>
      </c>
      <c r="D33" s="176" t="s">
        <v>439</v>
      </c>
    </row>
    <row r="34" spans="1:4">
      <c r="A34" s="168" t="s">
        <v>443</v>
      </c>
      <c r="C34" s="172" t="s">
        <v>286</v>
      </c>
      <c r="D34" s="176" t="s">
        <v>447</v>
      </c>
    </row>
    <row r="35" spans="1:4">
      <c r="A35" s="168" t="s">
        <v>450</v>
      </c>
      <c r="C35" s="172" t="s">
        <v>286</v>
      </c>
      <c r="D35" s="176" t="s">
        <v>452</v>
      </c>
    </row>
    <row r="36" spans="1:4">
      <c r="A36" s="168" t="s">
        <v>460</v>
      </c>
      <c r="C36" s="172" t="s">
        <v>286</v>
      </c>
      <c r="D36" s="176" t="s">
        <v>461</v>
      </c>
    </row>
    <row r="37" spans="1:4">
      <c r="A37" s="168" t="s">
        <v>469</v>
      </c>
      <c r="C37" s="172" t="s">
        <v>286</v>
      </c>
      <c r="D37" s="176" t="s">
        <v>473</v>
      </c>
    </row>
    <row r="38" spans="1:4">
      <c r="A38" s="168" t="s">
        <v>475</v>
      </c>
      <c r="C38" s="172" t="s">
        <v>286</v>
      </c>
      <c r="D38" s="176" t="s">
        <v>6</v>
      </c>
    </row>
    <row r="39" spans="1:4">
      <c r="A39" s="168" t="s">
        <v>449</v>
      </c>
      <c r="C39" s="172" t="s">
        <v>286</v>
      </c>
      <c r="D39" s="176" t="s">
        <v>480</v>
      </c>
    </row>
    <row r="40" spans="1:4">
      <c r="A40" s="168" t="s">
        <v>487</v>
      </c>
      <c r="C40" s="172" t="s">
        <v>286</v>
      </c>
      <c r="D40" s="176" t="s">
        <v>495</v>
      </c>
    </row>
    <row r="41" spans="1:4">
      <c r="A41" s="168" t="s">
        <v>501</v>
      </c>
      <c r="C41" s="172" t="s">
        <v>286</v>
      </c>
      <c r="D41" s="176" t="s">
        <v>502</v>
      </c>
    </row>
    <row r="42" spans="1:4">
      <c r="A42" s="168" t="s">
        <v>505</v>
      </c>
      <c r="C42" s="172" t="s">
        <v>286</v>
      </c>
      <c r="D42" s="176" t="s">
        <v>511</v>
      </c>
    </row>
    <row r="43" spans="1:4">
      <c r="A43" s="168" t="s">
        <v>512</v>
      </c>
      <c r="C43" s="172" t="s">
        <v>286</v>
      </c>
      <c r="D43" s="176" t="s">
        <v>513</v>
      </c>
    </row>
    <row r="44" spans="1:4">
      <c r="A44" s="168" t="s">
        <v>525</v>
      </c>
      <c r="C44" s="172" t="s">
        <v>286</v>
      </c>
      <c r="D44" s="176" t="s">
        <v>97</v>
      </c>
    </row>
    <row r="45" spans="1:4">
      <c r="A45" s="168" t="s">
        <v>529</v>
      </c>
      <c r="C45" s="172" t="s">
        <v>286</v>
      </c>
      <c r="D45" s="176" t="s">
        <v>530</v>
      </c>
    </row>
    <row r="46" spans="1:4">
      <c r="A46" s="168" t="s">
        <v>365</v>
      </c>
      <c r="C46" s="172" t="s">
        <v>286</v>
      </c>
      <c r="D46" s="176" t="s">
        <v>537</v>
      </c>
    </row>
    <row r="47" spans="1:4">
      <c r="A47" s="168" t="s">
        <v>5</v>
      </c>
      <c r="C47" s="172" t="s">
        <v>286</v>
      </c>
      <c r="D47" s="176" t="s">
        <v>308</v>
      </c>
    </row>
    <row r="48" spans="1:4">
      <c r="A48" s="168" t="s">
        <v>129</v>
      </c>
      <c r="C48" s="172" t="s">
        <v>286</v>
      </c>
      <c r="D48" s="176" t="s">
        <v>303</v>
      </c>
    </row>
    <row r="49" spans="1:4">
      <c r="A49" s="169" t="s">
        <v>544</v>
      </c>
      <c r="C49" s="172" t="s">
        <v>286</v>
      </c>
      <c r="D49" s="176" t="s">
        <v>546</v>
      </c>
    </row>
    <row r="50" spans="1:4">
      <c r="C50" s="172" t="s">
        <v>286</v>
      </c>
      <c r="D50" s="176" t="s">
        <v>550</v>
      </c>
    </row>
    <row r="51" spans="1:4">
      <c r="C51" s="172" t="s">
        <v>286</v>
      </c>
      <c r="D51" s="176" t="s">
        <v>204</v>
      </c>
    </row>
    <row r="52" spans="1:4">
      <c r="C52" s="172" t="s">
        <v>286</v>
      </c>
      <c r="D52" s="176" t="s">
        <v>556</v>
      </c>
    </row>
    <row r="53" spans="1:4">
      <c r="C53" s="172" t="s">
        <v>286</v>
      </c>
      <c r="D53" s="176" t="s">
        <v>109</v>
      </c>
    </row>
    <row r="54" spans="1:4">
      <c r="C54" s="172" t="s">
        <v>286</v>
      </c>
      <c r="D54" s="176" t="s">
        <v>153</v>
      </c>
    </row>
    <row r="55" spans="1:4">
      <c r="C55" s="172" t="s">
        <v>286</v>
      </c>
      <c r="D55" s="176" t="s">
        <v>576</v>
      </c>
    </row>
    <row r="56" spans="1:4">
      <c r="C56" s="172" t="s">
        <v>286</v>
      </c>
      <c r="D56" s="176" t="s">
        <v>580</v>
      </c>
    </row>
    <row r="57" spans="1:4">
      <c r="C57" s="172" t="s">
        <v>286</v>
      </c>
      <c r="D57" s="176" t="s">
        <v>490</v>
      </c>
    </row>
    <row r="58" spans="1:4">
      <c r="C58" s="172" t="s">
        <v>286</v>
      </c>
      <c r="D58" s="176" t="s">
        <v>143</v>
      </c>
    </row>
    <row r="59" spans="1:4">
      <c r="C59" s="172" t="s">
        <v>286</v>
      </c>
      <c r="D59" s="176" t="s">
        <v>53</v>
      </c>
    </row>
    <row r="60" spans="1:4">
      <c r="C60" s="172" t="s">
        <v>286</v>
      </c>
      <c r="D60" s="176" t="s">
        <v>594</v>
      </c>
    </row>
    <row r="61" spans="1:4">
      <c r="C61" s="172" t="s">
        <v>286</v>
      </c>
      <c r="D61" s="176" t="s">
        <v>596</v>
      </c>
    </row>
    <row r="62" spans="1:4">
      <c r="C62" s="172" t="s">
        <v>286</v>
      </c>
      <c r="D62" s="176" t="s">
        <v>599</v>
      </c>
    </row>
    <row r="63" spans="1:4">
      <c r="C63" s="172" t="s">
        <v>286</v>
      </c>
      <c r="D63" s="176" t="s">
        <v>521</v>
      </c>
    </row>
    <row r="64" spans="1:4">
      <c r="C64" s="172" t="s">
        <v>286</v>
      </c>
      <c r="D64" s="176" t="s">
        <v>607</v>
      </c>
    </row>
    <row r="65" spans="3:4">
      <c r="C65" s="172" t="s">
        <v>286</v>
      </c>
      <c r="D65" s="176" t="s">
        <v>609</v>
      </c>
    </row>
    <row r="66" spans="3:4">
      <c r="C66" s="172" t="s">
        <v>286</v>
      </c>
      <c r="D66" s="176" t="s">
        <v>610</v>
      </c>
    </row>
    <row r="67" spans="3:4">
      <c r="C67" s="172" t="s">
        <v>286</v>
      </c>
      <c r="D67" s="176" t="s">
        <v>492</v>
      </c>
    </row>
    <row r="68" spans="3:4">
      <c r="C68" s="172" t="s">
        <v>286</v>
      </c>
      <c r="D68" s="176" t="s">
        <v>618</v>
      </c>
    </row>
    <row r="69" spans="3:4">
      <c r="C69" s="172" t="s">
        <v>286</v>
      </c>
      <c r="D69" s="176" t="s">
        <v>620</v>
      </c>
    </row>
    <row r="70" spans="3:4">
      <c r="C70" s="172" t="s">
        <v>286</v>
      </c>
      <c r="D70" s="176" t="s">
        <v>624</v>
      </c>
    </row>
    <row r="71" spans="3:4">
      <c r="C71" s="172" t="s">
        <v>286</v>
      </c>
      <c r="D71" s="176" t="s">
        <v>632</v>
      </c>
    </row>
    <row r="72" spans="3:4">
      <c r="C72" s="172" t="s">
        <v>286</v>
      </c>
      <c r="D72" s="176" t="s">
        <v>600</v>
      </c>
    </row>
    <row r="73" spans="3:4">
      <c r="C73" s="172" t="s">
        <v>286</v>
      </c>
      <c r="D73" s="176" t="s">
        <v>268</v>
      </c>
    </row>
    <row r="74" spans="3:4">
      <c r="C74" s="172" t="s">
        <v>286</v>
      </c>
      <c r="D74" s="176" t="s">
        <v>642</v>
      </c>
    </row>
    <row r="75" spans="3:4">
      <c r="C75" s="172" t="s">
        <v>286</v>
      </c>
      <c r="D75" s="176" t="s">
        <v>646</v>
      </c>
    </row>
    <row r="76" spans="3:4">
      <c r="C76" s="172" t="s">
        <v>286</v>
      </c>
      <c r="D76" s="176" t="s">
        <v>256</v>
      </c>
    </row>
    <row r="77" spans="3:4">
      <c r="C77" s="172" t="s">
        <v>286</v>
      </c>
      <c r="D77" s="176" t="s">
        <v>315</v>
      </c>
    </row>
    <row r="78" spans="3:4">
      <c r="C78" s="172" t="s">
        <v>286</v>
      </c>
      <c r="D78" s="176" t="s">
        <v>655</v>
      </c>
    </row>
    <row r="79" spans="3:4">
      <c r="C79" s="172" t="s">
        <v>286</v>
      </c>
      <c r="D79" s="176" t="s">
        <v>659</v>
      </c>
    </row>
    <row r="80" spans="3:4">
      <c r="C80" s="172" t="s">
        <v>286</v>
      </c>
      <c r="D80" s="176" t="s">
        <v>660</v>
      </c>
    </row>
    <row r="81" spans="3:4">
      <c r="C81" s="172" t="s">
        <v>286</v>
      </c>
      <c r="D81" s="176" t="s">
        <v>672</v>
      </c>
    </row>
    <row r="82" spans="3:4">
      <c r="C82" s="172" t="s">
        <v>286</v>
      </c>
      <c r="D82" s="176" t="s">
        <v>680</v>
      </c>
    </row>
    <row r="83" spans="3:4">
      <c r="C83" s="172" t="s">
        <v>286</v>
      </c>
      <c r="D83" s="176" t="s">
        <v>166</v>
      </c>
    </row>
    <row r="84" spans="3:4">
      <c r="C84" s="172" t="s">
        <v>286</v>
      </c>
      <c r="D84" s="176" t="s">
        <v>687</v>
      </c>
    </row>
    <row r="85" spans="3:4">
      <c r="C85" s="172" t="s">
        <v>286</v>
      </c>
      <c r="D85" s="176" t="s">
        <v>692</v>
      </c>
    </row>
    <row r="86" spans="3:4">
      <c r="C86" s="172" t="s">
        <v>286</v>
      </c>
      <c r="D86" s="176" t="s">
        <v>696</v>
      </c>
    </row>
    <row r="87" spans="3:4">
      <c r="C87" s="172" t="s">
        <v>286</v>
      </c>
      <c r="D87" s="176" t="s">
        <v>697</v>
      </c>
    </row>
    <row r="88" spans="3:4">
      <c r="C88" s="172" t="s">
        <v>286</v>
      </c>
      <c r="D88" s="176" t="s">
        <v>235</v>
      </c>
    </row>
    <row r="89" spans="3:4">
      <c r="C89" s="172" t="s">
        <v>286</v>
      </c>
      <c r="D89" s="176" t="s">
        <v>706</v>
      </c>
    </row>
    <row r="90" spans="3:4">
      <c r="C90" s="172" t="s">
        <v>286</v>
      </c>
      <c r="D90" s="176" t="s">
        <v>668</v>
      </c>
    </row>
    <row r="91" spans="3:4">
      <c r="C91" s="172" t="s">
        <v>286</v>
      </c>
      <c r="D91" s="176" t="s">
        <v>717</v>
      </c>
    </row>
    <row r="92" spans="3:4">
      <c r="C92" s="172" t="s">
        <v>286</v>
      </c>
      <c r="D92" s="176" t="s">
        <v>407</v>
      </c>
    </row>
    <row r="93" spans="3:4">
      <c r="C93" s="172" t="s">
        <v>286</v>
      </c>
      <c r="D93" s="176" t="s">
        <v>727</v>
      </c>
    </row>
    <row r="94" spans="3:4">
      <c r="C94" s="172" t="s">
        <v>286</v>
      </c>
      <c r="D94" s="176" t="s">
        <v>102</v>
      </c>
    </row>
    <row r="95" spans="3:4">
      <c r="C95" s="172" t="s">
        <v>286</v>
      </c>
      <c r="D95" s="176" t="s">
        <v>606</v>
      </c>
    </row>
    <row r="96" spans="3:4">
      <c r="C96" s="172" t="s">
        <v>286</v>
      </c>
      <c r="D96" s="176" t="s">
        <v>737</v>
      </c>
    </row>
    <row r="97" spans="3:4">
      <c r="C97" s="172" t="s">
        <v>286</v>
      </c>
      <c r="D97" s="176" t="s">
        <v>742</v>
      </c>
    </row>
    <row r="98" spans="3:4">
      <c r="C98" s="172" t="s">
        <v>286</v>
      </c>
      <c r="D98" s="176" t="s">
        <v>744</v>
      </c>
    </row>
    <row r="99" spans="3:4">
      <c r="C99" s="172" t="s">
        <v>286</v>
      </c>
      <c r="D99" s="176" t="s">
        <v>748</v>
      </c>
    </row>
    <row r="100" spans="3:4">
      <c r="C100" s="172" t="s">
        <v>286</v>
      </c>
      <c r="D100" s="176" t="s">
        <v>749</v>
      </c>
    </row>
    <row r="101" spans="3:4">
      <c r="C101" s="172" t="s">
        <v>286</v>
      </c>
      <c r="D101" s="176" t="s">
        <v>759</v>
      </c>
    </row>
    <row r="102" spans="3:4">
      <c r="C102" s="172" t="s">
        <v>286</v>
      </c>
      <c r="D102" s="176" t="s">
        <v>617</v>
      </c>
    </row>
    <row r="103" spans="3:4">
      <c r="C103" s="172" t="s">
        <v>286</v>
      </c>
      <c r="D103" s="176" t="s">
        <v>764</v>
      </c>
    </row>
    <row r="104" spans="3:4">
      <c r="C104" s="172" t="s">
        <v>286</v>
      </c>
      <c r="D104" s="176" t="s">
        <v>621</v>
      </c>
    </row>
    <row r="105" spans="3:4">
      <c r="C105" s="172" t="s">
        <v>286</v>
      </c>
      <c r="D105" s="176" t="s">
        <v>767</v>
      </c>
    </row>
    <row r="106" spans="3:4">
      <c r="C106" s="172" t="s">
        <v>286</v>
      </c>
      <c r="D106" s="176" t="s">
        <v>631</v>
      </c>
    </row>
    <row r="107" spans="3:4">
      <c r="C107" s="172" t="s">
        <v>286</v>
      </c>
      <c r="D107" s="176" t="s">
        <v>772</v>
      </c>
    </row>
    <row r="108" spans="3:4">
      <c r="C108" s="172" t="s">
        <v>286</v>
      </c>
      <c r="D108" s="176" t="s">
        <v>778</v>
      </c>
    </row>
    <row r="109" spans="3:4">
      <c r="C109" s="172" t="s">
        <v>286</v>
      </c>
      <c r="D109" s="176" t="s">
        <v>780</v>
      </c>
    </row>
    <row r="110" spans="3:4">
      <c r="C110" s="172" t="s">
        <v>286</v>
      </c>
      <c r="D110" s="176" t="s">
        <v>785</v>
      </c>
    </row>
    <row r="111" spans="3:4">
      <c r="C111" s="172" t="s">
        <v>286</v>
      </c>
      <c r="D111" s="176" t="s">
        <v>786</v>
      </c>
    </row>
    <row r="112" spans="3:4">
      <c r="C112" s="172" t="s">
        <v>286</v>
      </c>
      <c r="D112" s="176" t="s">
        <v>288</v>
      </c>
    </row>
    <row r="113" spans="3:4">
      <c r="C113" s="172" t="s">
        <v>286</v>
      </c>
      <c r="D113" s="176" t="s">
        <v>669</v>
      </c>
    </row>
    <row r="114" spans="3:4">
      <c r="C114" s="172" t="s">
        <v>286</v>
      </c>
      <c r="D114" s="176" t="s">
        <v>736</v>
      </c>
    </row>
    <row r="115" spans="3:4">
      <c r="C115" s="172" t="s">
        <v>286</v>
      </c>
      <c r="D115" s="176" t="s">
        <v>263</v>
      </c>
    </row>
    <row r="116" spans="3:4">
      <c r="C116" s="172" t="s">
        <v>286</v>
      </c>
      <c r="D116" s="176" t="s">
        <v>769</v>
      </c>
    </row>
    <row r="117" spans="3:4">
      <c r="C117" s="172" t="s">
        <v>286</v>
      </c>
      <c r="D117" s="176" t="s">
        <v>751</v>
      </c>
    </row>
    <row r="118" spans="3:4">
      <c r="C118" s="172" t="s">
        <v>286</v>
      </c>
      <c r="D118" s="176" t="s">
        <v>794</v>
      </c>
    </row>
    <row r="119" spans="3:4">
      <c r="C119" s="172" t="s">
        <v>286</v>
      </c>
      <c r="D119" s="176" t="s">
        <v>799</v>
      </c>
    </row>
    <row r="120" spans="3:4">
      <c r="C120" s="172" t="s">
        <v>286</v>
      </c>
      <c r="D120" s="176" t="s">
        <v>804</v>
      </c>
    </row>
    <row r="121" spans="3:4">
      <c r="C121" s="172" t="s">
        <v>286</v>
      </c>
      <c r="D121" s="176" t="s">
        <v>313</v>
      </c>
    </row>
    <row r="122" spans="3:4">
      <c r="C122" s="172" t="s">
        <v>286</v>
      </c>
      <c r="D122" s="176" t="s">
        <v>808</v>
      </c>
    </row>
    <row r="123" spans="3:4">
      <c r="C123" s="172" t="s">
        <v>286</v>
      </c>
      <c r="D123" s="176" t="s">
        <v>422</v>
      </c>
    </row>
    <row r="124" spans="3:4">
      <c r="C124" s="172" t="s">
        <v>286</v>
      </c>
      <c r="D124" s="176" t="s">
        <v>793</v>
      </c>
    </row>
    <row r="125" spans="3:4">
      <c r="C125" s="172" t="s">
        <v>286</v>
      </c>
      <c r="D125" s="176" t="s">
        <v>814</v>
      </c>
    </row>
    <row r="126" spans="3:4">
      <c r="C126" s="172" t="s">
        <v>286</v>
      </c>
      <c r="D126" s="176" t="s">
        <v>816</v>
      </c>
    </row>
    <row r="127" spans="3:4">
      <c r="C127" s="172" t="s">
        <v>286</v>
      </c>
      <c r="D127" s="176" t="s">
        <v>818</v>
      </c>
    </row>
    <row r="128" spans="3:4">
      <c r="C128" s="172" t="s">
        <v>286</v>
      </c>
      <c r="D128" s="176" t="s">
        <v>328</v>
      </c>
    </row>
    <row r="129" spans="3:4">
      <c r="C129" s="172" t="s">
        <v>286</v>
      </c>
      <c r="D129" s="176" t="s">
        <v>508</v>
      </c>
    </row>
    <row r="130" spans="3:4">
      <c r="C130" s="172" t="s">
        <v>286</v>
      </c>
      <c r="D130" s="176" t="s">
        <v>11</v>
      </c>
    </row>
    <row r="131" spans="3:4">
      <c r="C131" s="172" t="s">
        <v>286</v>
      </c>
      <c r="D131" s="176" t="s">
        <v>679</v>
      </c>
    </row>
    <row r="132" spans="3:4">
      <c r="C132" s="172" t="s">
        <v>286</v>
      </c>
      <c r="D132" s="176" t="s">
        <v>681</v>
      </c>
    </row>
    <row r="133" spans="3:4">
      <c r="C133" s="172" t="s">
        <v>286</v>
      </c>
      <c r="D133" s="176" t="s">
        <v>828</v>
      </c>
    </row>
    <row r="134" spans="3:4">
      <c r="C134" s="172" t="s">
        <v>286</v>
      </c>
      <c r="D134" s="176" t="s">
        <v>830</v>
      </c>
    </row>
    <row r="135" spans="3:4">
      <c r="C135" s="172" t="s">
        <v>286</v>
      </c>
      <c r="D135" s="176" t="s">
        <v>834</v>
      </c>
    </row>
    <row r="136" spans="3:4">
      <c r="C136" s="172" t="s">
        <v>286</v>
      </c>
      <c r="D136" s="176" t="s">
        <v>486</v>
      </c>
    </row>
    <row r="137" spans="3:4">
      <c r="C137" s="172" t="s">
        <v>286</v>
      </c>
      <c r="D137" s="176" t="s">
        <v>427</v>
      </c>
    </row>
    <row r="138" spans="3:4">
      <c r="C138" s="172" t="s">
        <v>286</v>
      </c>
      <c r="D138" s="176" t="s">
        <v>358</v>
      </c>
    </row>
    <row r="139" spans="3:4">
      <c r="C139" s="172" t="s">
        <v>286</v>
      </c>
      <c r="D139" s="176" t="s">
        <v>506</v>
      </c>
    </row>
    <row r="140" spans="3:4">
      <c r="C140" s="172" t="s">
        <v>286</v>
      </c>
      <c r="D140" s="176" t="s">
        <v>849</v>
      </c>
    </row>
    <row r="141" spans="3:4">
      <c r="C141" s="172" t="s">
        <v>286</v>
      </c>
      <c r="D141" s="176" t="s">
        <v>569</v>
      </c>
    </row>
    <row r="142" spans="3:4">
      <c r="C142" s="172" t="s">
        <v>286</v>
      </c>
      <c r="D142" s="176" t="s">
        <v>481</v>
      </c>
    </row>
    <row r="143" spans="3:4">
      <c r="C143" s="172" t="s">
        <v>286</v>
      </c>
      <c r="D143" s="176" t="s">
        <v>588</v>
      </c>
    </row>
    <row r="144" spans="3:4">
      <c r="C144" s="172" t="s">
        <v>286</v>
      </c>
      <c r="D144" s="176" t="s">
        <v>863</v>
      </c>
    </row>
    <row r="145" spans="3:4">
      <c r="C145" s="172" t="s">
        <v>286</v>
      </c>
      <c r="D145" s="176" t="s">
        <v>864</v>
      </c>
    </row>
    <row r="146" spans="3:4">
      <c r="C146" s="172" t="s">
        <v>286</v>
      </c>
      <c r="D146" s="176" t="s">
        <v>157</v>
      </c>
    </row>
    <row r="147" spans="3:4">
      <c r="C147" s="172" t="s">
        <v>286</v>
      </c>
      <c r="D147" s="176" t="s">
        <v>868</v>
      </c>
    </row>
    <row r="148" spans="3:4">
      <c r="C148" s="172" t="s">
        <v>286</v>
      </c>
      <c r="D148" s="176" t="s">
        <v>871</v>
      </c>
    </row>
    <row r="149" spans="3:4">
      <c r="C149" s="172" t="s">
        <v>286</v>
      </c>
      <c r="D149" s="176" t="s">
        <v>648</v>
      </c>
    </row>
    <row r="150" spans="3:4">
      <c r="C150" s="172" t="s">
        <v>286</v>
      </c>
      <c r="D150" s="176" t="s">
        <v>719</v>
      </c>
    </row>
    <row r="151" spans="3:4">
      <c r="C151" s="172" t="s">
        <v>286</v>
      </c>
      <c r="D151" s="176" t="s">
        <v>877</v>
      </c>
    </row>
    <row r="152" spans="3:4">
      <c r="C152" s="172" t="s">
        <v>286</v>
      </c>
      <c r="D152" s="176" t="s">
        <v>882</v>
      </c>
    </row>
    <row r="153" spans="3:4">
      <c r="C153" s="172" t="s">
        <v>286</v>
      </c>
      <c r="D153" s="176" t="s">
        <v>883</v>
      </c>
    </row>
    <row r="154" spans="3:4">
      <c r="C154" s="172" t="s">
        <v>286</v>
      </c>
      <c r="D154" s="176" t="s">
        <v>578</v>
      </c>
    </row>
    <row r="155" spans="3:4">
      <c r="C155" s="172" t="s">
        <v>286</v>
      </c>
      <c r="D155" s="176" t="s">
        <v>888</v>
      </c>
    </row>
    <row r="156" spans="3:4">
      <c r="C156" s="172" t="s">
        <v>286</v>
      </c>
      <c r="D156" s="176" t="s">
        <v>873</v>
      </c>
    </row>
    <row r="157" spans="3:4">
      <c r="C157" s="172" t="s">
        <v>286</v>
      </c>
      <c r="D157" s="176" t="s">
        <v>889</v>
      </c>
    </row>
    <row r="158" spans="3:4">
      <c r="C158" s="172" t="s">
        <v>286</v>
      </c>
      <c r="D158" s="176" t="s">
        <v>413</v>
      </c>
    </row>
    <row r="159" spans="3:4">
      <c r="C159" s="172" t="s">
        <v>286</v>
      </c>
      <c r="D159" s="176" t="s">
        <v>894</v>
      </c>
    </row>
    <row r="160" spans="3:4">
      <c r="C160" s="172" t="s">
        <v>286</v>
      </c>
      <c r="D160" s="176" t="s">
        <v>895</v>
      </c>
    </row>
    <row r="161" spans="3:4">
      <c r="C161" s="172" t="s">
        <v>286</v>
      </c>
      <c r="D161" s="176" t="s">
        <v>280</v>
      </c>
    </row>
    <row r="162" spans="3:4">
      <c r="C162" s="172" t="s">
        <v>286</v>
      </c>
      <c r="D162" s="176" t="s">
        <v>331</v>
      </c>
    </row>
    <row r="163" spans="3:4">
      <c r="C163" s="172" t="s">
        <v>286</v>
      </c>
      <c r="D163" s="176" t="s">
        <v>715</v>
      </c>
    </row>
    <row r="164" spans="3:4">
      <c r="C164" s="172" t="s">
        <v>286</v>
      </c>
      <c r="D164" s="176" t="s">
        <v>903</v>
      </c>
    </row>
    <row r="165" spans="3:4">
      <c r="C165" s="172" t="s">
        <v>286</v>
      </c>
      <c r="D165" s="176" t="s">
        <v>726</v>
      </c>
    </row>
    <row r="166" spans="3:4">
      <c r="C166" s="172" t="s">
        <v>286</v>
      </c>
      <c r="D166" s="176" t="s">
        <v>908</v>
      </c>
    </row>
    <row r="167" spans="3:4">
      <c r="C167" s="172" t="s">
        <v>286</v>
      </c>
      <c r="D167" s="176" t="s">
        <v>188</v>
      </c>
    </row>
    <row r="168" spans="3:4">
      <c r="C168" s="172" t="s">
        <v>286</v>
      </c>
      <c r="D168" s="176" t="s">
        <v>916</v>
      </c>
    </row>
    <row r="169" spans="3:4">
      <c r="C169" s="172" t="s">
        <v>286</v>
      </c>
      <c r="D169" s="176" t="s">
        <v>292</v>
      </c>
    </row>
    <row r="170" spans="3:4">
      <c r="C170" s="172" t="s">
        <v>286</v>
      </c>
      <c r="D170" s="176" t="s">
        <v>921</v>
      </c>
    </row>
    <row r="171" spans="3:4">
      <c r="C171" s="172" t="s">
        <v>286</v>
      </c>
      <c r="D171" s="176" t="s">
        <v>924</v>
      </c>
    </row>
    <row r="172" spans="3:4">
      <c r="C172" s="172" t="s">
        <v>286</v>
      </c>
      <c r="D172" s="176" t="s">
        <v>926</v>
      </c>
    </row>
    <row r="173" spans="3:4">
      <c r="C173" s="172" t="s">
        <v>286</v>
      </c>
      <c r="D173" s="176" t="s">
        <v>745</v>
      </c>
    </row>
    <row r="174" spans="3:4">
      <c r="C174" s="172" t="s">
        <v>286</v>
      </c>
      <c r="D174" s="176" t="s">
        <v>929</v>
      </c>
    </row>
    <row r="175" spans="3:4">
      <c r="C175" s="172" t="s">
        <v>286</v>
      </c>
      <c r="D175" s="176" t="s">
        <v>55</v>
      </c>
    </row>
    <row r="176" spans="3:4">
      <c r="C176" s="172" t="s">
        <v>286</v>
      </c>
      <c r="D176" s="176" t="s">
        <v>709</v>
      </c>
    </row>
    <row r="177" spans="3:4">
      <c r="C177" s="172" t="s">
        <v>286</v>
      </c>
      <c r="D177" s="176" t="s">
        <v>10</v>
      </c>
    </row>
    <row r="178" spans="3:4">
      <c r="C178" s="172" t="s">
        <v>286</v>
      </c>
      <c r="D178" s="176" t="s">
        <v>321</v>
      </c>
    </row>
    <row r="179" spans="3:4">
      <c r="C179" s="172" t="s">
        <v>286</v>
      </c>
      <c r="D179" s="176" t="s">
        <v>750</v>
      </c>
    </row>
    <row r="180" spans="3:4">
      <c r="C180" s="172" t="s">
        <v>286</v>
      </c>
      <c r="D180" s="176" t="s">
        <v>934</v>
      </c>
    </row>
    <row r="181" spans="3:4">
      <c r="C181" s="172" t="s">
        <v>286</v>
      </c>
      <c r="D181" s="176" t="s">
        <v>44</v>
      </c>
    </row>
    <row r="182" spans="3:4">
      <c r="C182" s="172" t="s">
        <v>286</v>
      </c>
      <c r="D182" s="176" t="s">
        <v>65</v>
      </c>
    </row>
    <row r="183" spans="3:4">
      <c r="C183" s="172" t="s">
        <v>286</v>
      </c>
      <c r="D183" s="176" t="s">
        <v>938</v>
      </c>
    </row>
    <row r="184" spans="3:4">
      <c r="C184" s="172" t="s">
        <v>286</v>
      </c>
      <c r="D184" s="176" t="s">
        <v>942</v>
      </c>
    </row>
    <row r="185" spans="3:4">
      <c r="C185" s="172" t="s">
        <v>286</v>
      </c>
      <c r="D185" s="176" t="s">
        <v>552</v>
      </c>
    </row>
    <row r="186" spans="3:4">
      <c r="C186" s="172" t="s">
        <v>286</v>
      </c>
      <c r="D186" s="176" t="s">
        <v>244</v>
      </c>
    </row>
    <row r="187" spans="3:4">
      <c r="C187" s="172" t="s">
        <v>286</v>
      </c>
      <c r="D187" s="176" t="s">
        <v>948</v>
      </c>
    </row>
    <row r="188" spans="3:4">
      <c r="C188" s="172" t="s">
        <v>202</v>
      </c>
      <c r="D188" s="176" t="s">
        <v>581</v>
      </c>
    </row>
    <row r="189" spans="3:4">
      <c r="C189" s="172" t="s">
        <v>202</v>
      </c>
      <c r="D189" s="176" t="s">
        <v>954</v>
      </c>
    </row>
    <row r="190" spans="3:4">
      <c r="C190" s="172" t="s">
        <v>202</v>
      </c>
      <c r="D190" s="176" t="s">
        <v>959</v>
      </c>
    </row>
    <row r="191" spans="3:4">
      <c r="C191" s="172" t="s">
        <v>202</v>
      </c>
      <c r="D191" s="176" t="s">
        <v>955</v>
      </c>
    </row>
    <row r="192" spans="3:4">
      <c r="C192" s="172" t="s">
        <v>202</v>
      </c>
      <c r="D192" s="176" t="s">
        <v>963</v>
      </c>
    </row>
    <row r="193" spans="3:4">
      <c r="C193" s="172" t="s">
        <v>202</v>
      </c>
      <c r="D193" s="176" t="s">
        <v>969</v>
      </c>
    </row>
    <row r="194" spans="3:4">
      <c r="C194" s="172" t="s">
        <v>202</v>
      </c>
      <c r="D194" s="176" t="s">
        <v>137</v>
      </c>
    </row>
    <row r="195" spans="3:4">
      <c r="C195" s="172" t="s">
        <v>202</v>
      </c>
      <c r="D195" s="176" t="s">
        <v>491</v>
      </c>
    </row>
    <row r="196" spans="3:4">
      <c r="C196" s="172" t="s">
        <v>202</v>
      </c>
      <c r="D196" s="176" t="s">
        <v>636</v>
      </c>
    </row>
    <row r="197" spans="3:4">
      <c r="C197" s="172" t="s">
        <v>202</v>
      </c>
      <c r="D197" s="176" t="s">
        <v>953</v>
      </c>
    </row>
    <row r="198" spans="3:4">
      <c r="C198" s="172" t="s">
        <v>202</v>
      </c>
      <c r="D198" s="176" t="s">
        <v>406</v>
      </c>
    </row>
    <row r="199" spans="3:4">
      <c r="C199" s="172" t="s">
        <v>202</v>
      </c>
      <c r="D199" s="176" t="s">
        <v>299</v>
      </c>
    </row>
    <row r="200" spans="3:4">
      <c r="C200" s="172" t="s">
        <v>202</v>
      </c>
      <c r="D200" s="176" t="s">
        <v>364</v>
      </c>
    </row>
    <row r="201" spans="3:4">
      <c r="C201" s="172" t="s">
        <v>202</v>
      </c>
      <c r="D201" s="176" t="s">
        <v>839</v>
      </c>
    </row>
    <row r="202" spans="3:4">
      <c r="C202" s="172" t="s">
        <v>202</v>
      </c>
      <c r="D202" s="176" t="s">
        <v>585</v>
      </c>
    </row>
    <row r="203" spans="3:4">
      <c r="C203" s="172" t="s">
        <v>202</v>
      </c>
      <c r="D203" s="176" t="s">
        <v>455</v>
      </c>
    </row>
    <row r="204" spans="3:4">
      <c r="C204" s="172" t="s">
        <v>202</v>
      </c>
      <c r="D204" s="176" t="s">
        <v>952</v>
      </c>
    </row>
    <row r="205" spans="3:4">
      <c r="C205" s="172" t="s">
        <v>202</v>
      </c>
      <c r="D205" s="176" t="s">
        <v>200</v>
      </c>
    </row>
    <row r="206" spans="3:4">
      <c r="C206" s="172" t="s">
        <v>202</v>
      </c>
      <c r="D206" s="176" t="s">
        <v>688</v>
      </c>
    </row>
    <row r="207" spans="3:4">
      <c r="C207" s="172" t="s">
        <v>202</v>
      </c>
      <c r="D207" s="176" t="s">
        <v>862</v>
      </c>
    </row>
    <row r="208" spans="3:4">
      <c r="C208" s="172" t="s">
        <v>202</v>
      </c>
      <c r="D208" s="176" t="s">
        <v>976</v>
      </c>
    </row>
    <row r="209" spans="3:4">
      <c r="C209" s="172" t="s">
        <v>202</v>
      </c>
      <c r="D209" s="176" t="s">
        <v>707</v>
      </c>
    </row>
    <row r="210" spans="3:4">
      <c r="C210" s="172" t="s">
        <v>202</v>
      </c>
      <c r="D210" s="176" t="s">
        <v>978</v>
      </c>
    </row>
    <row r="211" spans="3:4">
      <c r="C211" s="172" t="s">
        <v>202</v>
      </c>
      <c r="D211" s="176" t="s">
        <v>980</v>
      </c>
    </row>
    <row r="212" spans="3:4">
      <c r="C212" s="172" t="s">
        <v>202</v>
      </c>
      <c r="D212" s="176" t="s">
        <v>982</v>
      </c>
    </row>
    <row r="213" spans="3:4">
      <c r="C213" s="172" t="s">
        <v>202</v>
      </c>
      <c r="D213" s="176" t="s">
        <v>874</v>
      </c>
    </row>
    <row r="214" spans="3:4">
      <c r="C214" s="172" t="s">
        <v>202</v>
      </c>
      <c r="D214" s="176" t="s">
        <v>988</v>
      </c>
    </row>
    <row r="215" spans="3:4">
      <c r="C215" s="172" t="s">
        <v>202</v>
      </c>
      <c r="D215" s="176" t="s">
        <v>132</v>
      </c>
    </row>
    <row r="216" spans="3:4">
      <c r="C216" s="172" t="s">
        <v>202</v>
      </c>
      <c r="D216" s="176" t="s">
        <v>989</v>
      </c>
    </row>
    <row r="217" spans="3:4">
      <c r="C217" s="172" t="s">
        <v>202</v>
      </c>
      <c r="D217" s="176" t="s">
        <v>831</v>
      </c>
    </row>
    <row r="218" spans="3:4">
      <c r="C218" s="172" t="s">
        <v>202</v>
      </c>
      <c r="D218" s="176" t="s">
        <v>995</v>
      </c>
    </row>
    <row r="219" spans="3:4">
      <c r="C219" s="172" t="s">
        <v>202</v>
      </c>
      <c r="D219" s="176" t="s">
        <v>258</v>
      </c>
    </row>
    <row r="220" spans="3:4">
      <c r="C220" s="172" t="s">
        <v>202</v>
      </c>
      <c r="D220" s="176" t="s">
        <v>243</v>
      </c>
    </row>
    <row r="221" spans="3:4">
      <c r="C221" s="172" t="s">
        <v>202</v>
      </c>
      <c r="D221" s="176" t="s">
        <v>1002</v>
      </c>
    </row>
    <row r="222" spans="3:4">
      <c r="C222" s="172" t="s">
        <v>202</v>
      </c>
      <c r="D222" s="176" t="s">
        <v>1003</v>
      </c>
    </row>
    <row r="223" spans="3:4">
      <c r="C223" s="172" t="s">
        <v>202</v>
      </c>
      <c r="D223" s="176" t="s">
        <v>1007</v>
      </c>
    </row>
    <row r="224" spans="3:4">
      <c r="C224" s="172" t="s">
        <v>202</v>
      </c>
      <c r="D224" s="176" t="s">
        <v>456</v>
      </c>
    </row>
    <row r="225" spans="3:4">
      <c r="C225" s="172" t="s">
        <v>202</v>
      </c>
      <c r="D225" s="176" t="s">
        <v>1014</v>
      </c>
    </row>
    <row r="226" spans="3:4">
      <c r="C226" s="172" t="s">
        <v>202</v>
      </c>
      <c r="D226" s="176" t="s">
        <v>1015</v>
      </c>
    </row>
    <row r="227" spans="3:4">
      <c r="C227" s="172" t="s">
        <v>202</v>
      </c>
      <c r="D227" s="176" t="s">
        <v>458</v>
      </c>
    </row>
    <row r="228" spans="3:4">
      <c r="C228" s="172" t="s">
        <v>253</v>
      </c>
      <c r="D228" s="176" t="s">
        <v>843</v>
      </c>
    </row>
    <row r="229" spans="3:4">
      <c r="C229" s="172" t="s">
        <v>253</v>
      </c>
      <c r="D229" s="176" t="s">
        <v>454</v>
      </c>
    </row>
    <row r="230" spans="3:4">
      <c r="C230" s="172" t="s">
        <v>253</v>
      </c>
      <c r="D230" s="176" t="s">
        <v>1020</v>
      </c>
    </row>
    <row r="231" spans="3:4">
      <c r="C231" s="172" t="s">
        <v>253</v>
      </c>
      <c r="D231" s="176" t="s">
        <v>1024</v>
      </c>
    </row>
    <row r="232" spans="3:4">
      <c r="C232" s="172" t="s">
        <v>253</v>
      </c>
      <c r="D232" s="176" t="s">
        <v>1026</v>
      </c>
    </row>
    <row r="233" spans="3:4">
      <c r="C233" s="172" t="s">
        <v>253</v>
      </c>
      <c r="D233" s="176" t="s">
        <v>1030</v>
      </c>
    </row>
    <row r="234" spans="3:4">
      <c r="C234" s="172" t="s">
        <v>253</v>
      </c>
      <c r="D234" s="176" t="s">
        <v>940</v>
      </c>
    </row>
    <row r="235" spans="3:4">
      <c r="C235" s="172" t="s">
        <v>253</v>
      </c>
      <c r="D235" s="176" t="s">
        <v>1033</v>
      </c>
    </row>
    <row r="236" spans="3:4">
      <c r="C236" s="172" t="s">
        <v>253</v>
      </c>
      <c r="D236" s="176" t="s">
        <v>1035</v>
      </c>
    </row>
    <row r="237" spans="3:4">
      <c r="C237" s="172" t="s">
        <v>253</v>
      </c>
      <c r="D237" s="176" t="s">
        <v>1037</v>
      </c>
    </row>
    <row r="238" spans="3:4">
      <c r="C238" s="172" t="s">
        <v>253</v>
      </c>
      <c r="D238" s="176" t="s">
        <v>657</v>
      </c>
    </row>
    <row r="239" spans="3:4">
      <c r="C239" s="172" t="s">
        <v>253</v>
      </c>
      <c r="D239" s="176" t="s">
        <v>1040</v>
      </c>
    </row>
    <row r="240" spans="3:4">
      <c r="C240" s="172" t="s">
        <v>253</v>
      </c>
      <c r="D240" s="176" t="s">
        <v>1045</v>
      </c>
    </row>
    <row r="241" spans="3:4">
      <c r="C241" s="172" t="s">
        <v>253</v>
      </c>
      <c r="D241" s="176" t="s">
        <v>1047</v>
      </c>
    </row>
    <row r="242" spans="3:4">
      <c r="C242" s="172" t="s">
        <v>253</v>
      </c>
      <c r="D242" s="176" t="s">
        <v>1051</v>
      </c>
    </row>
    <row r="243" spans="3:4">
      <c r="C243" s="172" t="s">
        <v>253</v>
      </c>
      <c r="D243" s="176" t="s">
        <v>485</v>
      </c>
    </row>
    <row r="244" spans="3:4">
      <c r="C244" s="172" t="s">
        <v>253</v>
      </c>
      <c r="D244" s="176" t="s">
        <v>543</v>
      </c>
    </row>
    <row r="245" spans="3:4">
      <c r="C245" s="172" t="s">
        <v>253</v>
      </c>
      <c r="D245" s="176" t="s">
        <v>857</v>
      </c>
    </row>
    <row r="246" spans="3:4">
      <c r="C246" s="172" t="s">
        <v>253</v>
      </c>
      <c r="D246" s="176" t="s">
        <v>1056</v>
      </c>
    </row>
    <row r="247" spans="3:4">
      <c r="C247" s="172" t="s">
        <v>253</v>
      </c>
      <c r="D247" s="176" t="s">
        <v>564</v>
      </c>
    </row>
    <row r="248" spans="3:4">
      <c r="C248" s="172" t="s">
        <v>253</v>
      </c>
      <c r="D248" s="176" t="s">
        <v>1061</v>
      </c>
    </row>
    <row r="249" spans="3:4">
      <c r="C249" s="172" t="s">
        <v>253</v>
      </c>
      <c r="D249" s="176" t="s">
        <v>690</v>
      </c>
    </row>
    <row r="250" spans="3:4">
      <c r="C250" s="172" t="s">
        <v>253</v>
      </c>
      <c r="D250" s="176" t="s">
        <v>1062</v>
      </c>
    </row>
    <row r="251" spans="3:4">
      <c r="C251" s="172" t="s">
        <v>253</v>
      </c>
      <c r="D251" s="176" t="s">
        <v>1063</v>
      </c>
    </row>
    <row r="252" spans="3:4">
      <c r="C252" s="172" t="s">
        <v>253</v>
      </c>
      <c r="D252" s="176" t="s">
        <v>1067</v>
      </c>
    </row>
    <row r="253" spans="3:4">
      <c r="C253" s="172" t="s">
        <v>253</v>
      </c>
      <c r="D253" s="176" t="s">
        <v>1072</v>
      </c>
    </row>
    <row r="254" spans="3:4">
      <c r="C254" s="172" t="s">
        <v>253</v>
      </c>
      <c r="D254" s="176" t="s">
        <v>479</v>
      </c>
    </row>
    <row r="255" spans="3:4">
      <c r="C255" s="172" t="s">
        <v>253</v>
      </c>
      <c r="D255" s="176" t="s">
        <v>964</v>
      </c>
    </row>
    <row r="256" spans="3:4">
      <c r="C256" s="172" t="s">
        <v>253</v>
      </c>
      <c r="D256" s="176" t="s">
        <v>233</v>
      </c>
    </row>
    <row r="257" spans="3:4">
      <c r="C257" s="172" t="s">
        <v>253</v>
      </c>
      <c r="D257" s="176" t="s">
        <v>311</v>
      </c>
    </row>
    <row r="258" spans="3:4">
      <c r="C258" s="172" t="s">
        <v>253</v>
      </c>
      <c r="D258" s="176" t="s">
        <v>1079</v>
      </c>
    </row>
    <row r="259" spans="3:4">
      <c r="C259" s="172" t="s">
        <v>253</v>
      </c>
      <c r="D259" s="176" t="s">
        <v>300</v>
      </c>
    </row>
    <row r="260" spans="3:4">
      <c r="C260" s="172" t="s">
        <v>253</v>
      </c>
      <c r="D260" s="176" t="s">
        <v>1081</v>
      </c>
    </row>
    <row r="261" spans="3:4">
      <c r="C261" s="172" t="s">
        <v>210</v>
      </c>
      <c r="D261" s="176" t="s">
        <v>867</v>
      </c>
    </row>
    <row r="262" spans="3:4">
      <c r="C262" s="172" t="s">
        <v>210</v>
      </c>
      <c r="D262" s="176" t="s">
        <v>1083</v>
      </c>
    </row>
    <row r="263" spans="3:4">
      <c r="C263" s="172" t="s">
        <v>210</v>
      </c>
      <c r="D263" s="176" t="s">
        <v>1027</v>
      </c>
    </row>
    <row r="264" spans="3:4">
      <c r="C264" s="172" t="s">
        <v>210</v>
      </c>
      <c r="D264" s="176" t="s">
        <v>1087</v>
      </c>
    </row>
    <row r="265" spans="3:4">
      <c r="C265" s="172" t="s">
        <v>210</v>
      </c>
      <c r="D265" s="176" t="s">
        <v>1092</v>
      </c>
    </row>
    <row r="266" spans="3:4">
      <c r="C266" s="172" t="s">
        <v>210</v>
      </c>
      <c r="D266" s="176" t="s">
        <v>1094</v>
      </c>
    </row>
    <row r="267" spans="3:4">
      <c r="C267" s="172" t="s">
        <v>210</v>
      </c>
      <c r="D267" s="176" t="s">
        <v>1095</v>
      </c>
    </row>
    <row r="268" spans="3:4">
      <c r="C268" s="172" t="s">
        <v>210</v>
      </c>
      <c r="D268" s="176" t="s">
        <v>701</v>
      </c>
    </row>
    <row r="269" spans="3:4">
      <c r="C269" s="172" t="s">
        <v>210</v>
      </c>
      <c r="D269" s="176" t="s">
        <v>152</v>
      </c>
    </row>
    <row r="270" spans="3:4">
      <c r="C270" s="172" t="s">
        <v>210</v>
      </c>
      <c r="D270" s="176" t="s">
        <v>956</v>
      </c>
    </row>
    <row r="271" spans="3:4">
      <c r="C271" s="172" t="s">
        <v>210</v>
      </c>
      <c r="D271" s="176" t="s">
        <v>122</v>
      </c>
    </row>
    <row r="272" spans="3:4">
      <c r="C272" s="172" t="s">
        <v>210</v>
      </c>
      <c r="D272" s="176" t="s">
        <v>453</v>
      </c>
    </row>
    <row r="273" spans="3:4">
      <c r="C273" s="172" t="s">
        <v>210</v>
      </c>
      <c r="D273" s="176" t="s">
        <v>1100</v>
      </c>
    </row>
    <row r="274" spans="3:4">
      <c r="C274" s="172" t="s">
        <v>210</v>
      </c>
      <c r="D274" s="176" t="s">
        <v>815</v>
      </c>
    </row>
    <row r="275" spans="3:4">
      <c r="C275" s="172" t="s">
        <v>210</v>
      </c>
      <c r="D275" s="176" t="s">
        <v>1106</v>
      </c>
    </row>
    <row r="276" spans="3:4">
      <c r="C276" s="172" t="s">
        <v>210</v>
      </c>
      <c r="D276" s="176" t="s">
        <v>1108</v>
      </c>
    </row>
    <row r="277" spans="3:4">
      <c r="C277" s="172" t="s">
        <v>210</v>
      </c>
      <c r="D277" s="176" t="s">
        <v>933</v>
      </c>
    </row>
    <row r="278" spans="3:4">
      <c r="C278" s="172" t="s">
        <v>210</v>
      </c>
      <c r="D278" s="176" t="s">
        <v>1114</v>
      </c>
    </row>
    <row r="279" spans="3:4">
      <c r="C279" s="172" t="s">
        <v>210</v>
      </c>
      <c r="D279" s="176" t="s">
        <v>1116</v>
      </c>
    </row>
    <row r="280" spans="3:4">
      <c r="C280" s="172" t="s">
        <v>210</v>
      </c>
      <c r="D280" s="176" t="s">
        <v>1117</v>
      </c>
    </row>
    <row r="281" spans="3:4">
      <c r="C281" s="172" t="s">
        <v>210</v>
      </c>
      <c r="D281" s="176" t="s">
        <v>644</v>
      </c>
    </row>
    <row r="282" spans="3:4">
      <c r="C282" s="172" t="s">
        <v>210</v>
      </c>
      <c r="D282" s="176" t="s">
        <v>319</v>
      </c>
    </row>
    <row r="283" spans="3:4">
      <c r="C283" s="172" t="s">
        <v>210</v>
      </c>
      <c r="D283" s="176" t="s">
        <v>752</v>
      </c>
    </row>
    <row r="284" spans="3:4">
      <c r="C284" s="172" t="s">
        <v>210</v>
      </c>
      <c r="D284" s="176" t="s">
        <v>1122</v>
      </c>
    </row>
    <row r="285" spans="3:4">
      <c r="C285" s="172" t="s">
        <v>210</v>
      </c>
      <c r="D285" s="176" t="s">
        <v>1125</v>
      </c>
    </row>
    <row r="286" spans="3:4">
      <c r="C286" s="172" t="s">
        <v>210</v>
      </c>
      <c r="D286" s="176" t="s">
        <v>1128</v>
      </c>
    </row>
    <row r="287" spans="3:4">
      <c r="C287" s="172" t="s">
        <v>210</v>
      </c>
      <c r="D287" s="176" t="s">
        <v>1131</v>
      </c>
    </row>
    <row r="288" spans="3:4">
      <c r="C288" s="172" t="s">
        <v>210</v>
      </c>
      <c r="D288" s="176" t="s">
        <v>1133</v>
      </c>
    </row>
    <row r="289" spans="3:4">
      <c r="C289" s="172" t="s">
        <v>210</v>
      </c>
      <c r="D289" s="176" t="s">
        <v>83</v>
      </c>
    </row>
    <row r="290" spans="3:4">
      <c r="C290" s="172" t="s">
        <v>210</v>
      </c>
      <c r="D290" s="176" t="s">
        <v>383</v>
      </c>
    </row>
    <row r="291" spans="3:4">
      <c r="C291" s="172" t="s">
        <v>210</v>
      </c>
      <c r="D291" s="176" t="s">
        <v>1140</v>
      </c>
    </row>
    <row r="292" spans="3:4">
      <c r="C292" s="172" t="s">
        <v>210</v>
      </c>
      <c r="D292" s="176" t="s">
        <v>892</v>
      </c>
    </row>
    <row r="293" spans="3:4">
      <c r="C293" s="172" t="s">
        <v>210</v>
      </c>
      <c r="D293" s="176" t="s">
        <v>1148</v>
      </c>
    </row>
    <row r="294" spans="3:4">
      <c r="C294" s="172" t="s">
        <v>210</v>
      </c>
      <c r="D294" s="176" t="s">
        <v>1153</v>
      </c>
    </row>
    <row r="295" spans="3:4">
      <c r="C295" s="172" t="s">
        <v>210</v>
      </c>
      <c r="D295" s="176" t="s">
        <v>733</v>
      </c>
    </row>
    <row r="296" spans="3:4">
      <c r="C296" s="172" t="s">
        <v>304</v>
      </c>
      <c r="D296" s="176" t="s">
        <v>1155</v>
      </c>
    </row>
    <row r="297" spans="3:4">
      <c r="C297" s="172" t="s">
        <v>304</v>
      </c>
      <c r="D297" s="176" t="s">
        <v>1156</v>
      </c>
    </row>
    <row r="298" spans="3:4">
      <c r="C298" s="172" t="s">
        <v>304</v>
      </c>
      <c r="D298" s="176" t="s">
        <v>885</v>
      </c>
    </row>
    <row r="299" spans="3:4">
      <c r="C299" s="172" t="s">
        <v>304</v>
      </c>
      <c r="D299" s="176" t="s">
        <v>355</v>
      </c>
    </row>
    <row r="300" spans="3:4">
      <c r="C300" s="172" t="s">
        <v>304</v>
      </c>
      <c r="D300" s="176" t="s">
        <v>555</v>
      </c>
    </row>
    <row r="301" spans="3:4">
      <c r="C301" s="172" t="s">
        <v>304</v>
      </c>
      <c r="D301" s="176" t="s">
        <v>927</v>
      </c>
    </row>
    <row r="302" spans="3:4">
      <c r="C302" s="172" t="s">
        <v>304</v>
      </c>
      <c r="D302" s="176" t="s">
        <v>329</v>
      </c>
    </row>
    <row r="303" spans="3:4">
      <c r="C303" s="172" t="s">
        <v>304</v>
      </c>
      <c r="D303" s="176" t="s">
        <v>1098</v>
      </c>
    </row>
    <row r="304" spans="3:4">
      <c r="C304" s="172" t="s">
        <v>304</v>
      </c>
      <c r="D304" s="176" t="s">
        <v>1161</v>
      </c>
    </row>
    <row r="305" spans="3:4">
      <c r="C305" s="172" t="s">
        <v>304</v>
      </c>
      <c r="D305" s="176" t="s">
        <v>710</v>
      </c>
    </row>
    <row r="306" spans="3:4">
      <c r="C306" s="172" t="s">
        <v>304</v>
      </c>
      <c r="D306" s="176" t="s">
        <v>1167</v>
      </c>
    </row>
    <row r="307" spans="3:4">
      <c r="C307" s="172" t="s">
        <v>304</v>
      </c>
      <c r="D307" s="176" t="s">
        <v>1171</v>
      </c>
    </row>
    <row r="308" spans="3:4">
      <c r="C308" s="172" t="s">
        <v>304</v>
      </c>
      <c r="D308" s="176" t="s">
        <v>1172</v>
      </c>
    </row>
    <row r="309" spans="3:4">
      <c r="C309" s="172" t="s">
        <v>304</v>
      </c>
      <c r="D309" s="176" t="s">
        <v>1173</v>
      </c>
    </row>
    <row r="310" spans="3:4">
      <c r="C310" s="172" t="s">
        <v>304</v>
      </c>
      <c r="D310" s="176" t="s">
        <v>565</v>
      </c>
    </row>
    <row r="311" spans="3:4">
      <c r="C311" s="172" t="s">
        <v>304</v>
      </c>
      <c r="D311" s="176" t="s">
        <v>1175</v>
      </c>
    </row>
    <row r="312" spans="3:4">
      <c r="C312" s="172" t="s">
        <v>304</v>
      </c>
      <c r="D312" s="176" t="s">
        <v>1177</v>
      </c>
    </row>
    <row r="313" spans="3:4">
      <c r="C313" s="172" t="s">
        <v>304</v>
      </c>
      <c r="D313" s="176" t="s">
        <v>768</v>
      </c>
    </row>
    <row r="314" spans="3:4">
      <c r="C314" s="172" t="s">
        <v>304</v>
      </c>
      <c r="D314" s="176" t="s">
        <v>1179</v>
      </c>
    </row>
    <row r="315" spans="3:4">
      <c r="C315" s="172" t="s">
        <v>304</v>
      </c>
      <c r="D315" s="176" t="s">
        <v>850</v>
      </c>
    </row>
    <row r="316" spans="3:4">
      <c r="C316" s="172" t="s">
        <v>304</v>
      </c>
      <c r="D316" s="176" t="s">
        <v>1183</v>
      </c>
    </row>
    <row r="317" spans="3:4">
      <c r="C317" s="172" t="s">
        <v>304</v>
      </c>
      <c r="D317" s="176" t="s">
        <v>1066</v>
      </c>
    </row>
    <row r="318" spans="3:4">
      <c r="C318" s="172" t="s">
        <v>304</v>
      </c>
      <c r="D318" s="176" t="s">
        <v>802</v>
      </c>
    </row>
    <row r="319" spans="3:4">
      <c r="C319" s="172" t="s">
        <v>304</v>
      </c>
      <c r="D319" s="176" t="s">
        <v>151</v>
      </c>
    </row>
    <row r="320" spans="3:4">
      <c r="C320" s="172" t="s">
        <v>304</v>
      </c>
      <c r="D320" s="176" t="s">
        <v>691</v>
      </c>
    </row>
    <row r="321" spans="3:4">
      <c r="C321" s="172" t="s">
        <v>78</v>
      </c>
      <c r="D321" s="176" t="s">
        <v>1190</v>
      </c>
    </row>
    <row r="322" spans="3:4">
      <c r="C322" s="172" t="s">
        <v>78</v>
      </c>
      <c r="D322" s="176" t="s">
        <v>538</v>
      </c>
    </row>
    <row r="323" spans="3:4">
      <c r="C323" s="172" t="s">
        <v>78</v>
      </c>
      <c r="D323" s="176" t="s">
        <v>1000</v>
      </c>
    </row>
    <row r="324" spans="3:4">
      <c r="C324" s="172" t="s">
        <v>78</v>
      </c>
      <c r="D324" s="176" t="s">
        <v>1195</v>
      </c>
    </row>
    <row r="325" spans="3:4">
      <c r="C325" s="172" t="s">
        <v>78</v>
      </c>
      <c r="D325" s="176" t="s">
        <v>1198</v>
      </c>
    </row>
    <row r="326" spans="3:4">
      <c r="C326" s="172" t="s">
        <v>78</v>
      </c>
      <c r="D326" s="176" t="s">
        <v>1206</v>
      </c>
    </row>
    <row r="327" spans="3:4">
      <c r="C327" s="172" t="s">
        <v>78</v>
      </c>
      <c r="D327" s="176" t="s">
        <v>798</v>
      </c>
    </row>
    <row r="328" spans="3:4">
      <c r="C328" s="172" t="s">
        <v>78</v>
      </c>
      <c r="D328" s="176" t="s">
        <v>592</v>
      </c>
    </row>
    <row r="329" spans="3:4">
      <c r="C329" s="172" t="s">
        <v>78</v>
      </c>
      <c r="D329" s="176" t="s">
        <v>1008</v>
      </c>
    </row>
    <row r="330" spans="3:4">
      <c r="C330" s="172" t="s">
        <v>78</v>
      </c>
      <c r="D330" s="176" t="s">
        <v>1211</v>
      </c>
    </row>
    <row r="331" spans="3:4">
      <c r="C331" s="172" t="s">
        <v>78</v>
      </c>
      <c r="D331" s="176" t="s">
        <v>1187</v>
      </c>
    </row>
    <row r="332" spans="3:4">
      <c r="C332" s="172" t="s">
        <v>78</v>
      </c>
      <c r="D332" s="176" t="s">
        <v>507</v>
      </c>
    </row>
    <row r="333" spans="3:4">
      <c r="C333" s="172" t="s">
        <v>78</v>
      </c>
      <c r="D333" s="176" t="s">
        <v>1215</v>
      </c>
    </row>
    <row r="334" spans="3:4">
      <c r="C334" s="172" t="s">
        <v>78</v>
      </c>
      <c r="D334" s="176" t="s">
        <v>1217</v>
      </c>
    </row>
    <row r="335" spans="3:4">
      <c r="C335" s="172" t="s">
        <v>78</v>
      </c>
      <c r="D335" s="176" t="s">
        <v>116</v>
      </c>
    </row>
    <row r="336" spans="3:4">
      <c r="C336" s="172" t="s">
        <v>78</v>
      </c>
      <c r="D336" s="176" t="s">
        <v>1016</v>
      </c>
    </row>
    <row r="337" spans="3:4">
      <c r="C337" s="172" t="s">
        <v>78</v>
      </c>
      <c r="D337" s="176" t="s">
        <v>1219</v>
      </c>
    </row>
    <row r="338" spans="3:4">
      <c r="C338" s="172" t="s">
        <v>78</v>
      </c>
      <c r="D338" s="176" t="s">
        <v>1223</v>
      </c>
    </row>
    <row r="339" spans="3:4">
      <c r="C339" s="172" t="s">
        <v>78</v>
      </c>
      <c r="D339" s="176" t="s">
        <v>172</v>
      </c>
    </row>
    <row r="340" spans="3:4">
      <c r="C340" s="172" t="s">
        <v>78</v>
      </c>
      <c r="D340" s="176" t="s">
        <v>1227</v>
      </c>
    </row>
    <row r="341" spans="3:4">
      <c r="C341" s="172" t="s">
        <v>78</v>
      </c>
      <c r="D341" s="176" t="s">
        <v>1230</v>
      </c>
    </row>
    <row r="342" spans="3:4">
      <c r="C342" s="172" t="s">
        <v>78</v>
      </c>
      <c r="D342" s="176" t="s">
        <v>1233</v>
      </c>
    </row>
    <row r="343" spans="3:4">
      <c r="C343" s="172" t="s">
        <v>78</v>
      </c>
      <c r="D343" s="176" t="s">
        <v>1236</v>
      </c>
    </row>
    <row r="344" spans="3:4">
      <c r="C344" s="172" t="s">
        <v>78</v>
      </c>
      <c r="D344" s="176" t="s">
        <v>728</v>
      </c>
    </row>
    <row r="345" spans="3:4">
      <c r="C345" s="172" t="s">
        <v>78</v>
      </c>
      <c r="D345" s="176" t="s">
        <v>25</v>
      </c>
    </row>
    <row r="346" spans="3:4">
      <c r="C346" s="172" t="s">
        <v>78</v>
      </c>
      <c r="D346" s="176" t="s">
        <v>1238</v>
      </c>
    </row>
    <row r="347" spans="3:4">
      <c r="C347" s="172" t="s">
        <v>78</v>
      </c>
      <c r="D347" s="176" t="s">
        <v>1241</v>
      </c>
    </row>
    <row r="348" spans="3:4">
      <c r="C348" s="172" t="s">
        <v>78</v>
      </c>
      <c r="D348" s="176" t="s">
        <v>1244</v>
      </c>
    </row>
    <row r="349" spans="3:4">
      <c r="C349" s="172" t="s">
        <v>78</v>
      </c>
      <c r="D349" s="176" t="s">
        <v>472</v>
      </c>
    </row>
    <row r="350" spans="3:4">
      <c r="C350" s="172" t="s">
        <v>78</v>
      </c>
      <c r="D350" s="176" t="s">
        <v>448</v>
      </c>
    </row>
    <row r="351" spans="3:4">
      <c r="C351" s="172" t="s">
        <v>78</v>
      </c>
      <c r="D351" s="176" t="s">
        <v>746</v>
      </c>
    </row>
    <row r="352" spans="3:4">
      <c r="C352" s="172" t="s">
        <v>78</v>
      </c>
      <c r="D352" s="176" t="s">
        <v>1090</v>
      </c>
    </row>
    <row r="353" spans="3:4">
      <c r="C353" s="172" t="s">
        <v>78</v>
      </c>
      <c r="D353" s="176" t="s">
        <v>957</v>
      </c>
    </row>
    <row r="354" spans="3:4">
      <c r="C354" s="172" t="s">
        <v>78</v>
      </c>
      <c r="D354" s="176" t="s">
        <v>1248</v>
      </c>
    </row>
    <row r="355" spans="3:4">
      <c r="C355" s="172" t="s">
        <v>78</v>
      </c>
      <c r="D355" s="176" t="s">
        <v>1252</v>
      </c>
    </row>
    <row r="356" spans="3:4">
      <c r="C356" s="172" t="s">
        <v>309</v>
      </c>
      <c r="D356" s="176" t="s">
        <v>1254</v>
      </c>
    </row>
    <row r="357" spans="3:4">
      <c r="C357" s="172" t="s">
        <v>309</v>
      </c>
      <c r="D357" s="176" t="s">
        <v>287</v>
      </c>
    </row>
    <row r="358" spans="3:4">
      <c r="C358" s="172" t="s">
        <v>309</v>
      </c>
      <c r="D358" s="176" t="s">
        <v>1259</v>
      </c>
    </row>
    <row r="359" spans="3:4">
      <c r="C359" s="172" t="s">
        <v>309</v>
      </c>
      <c r="D359" s="176" t="s">
        <v>69</v>
      </c>
    </row>
    <row r="360" spans="3:4">
      <c r="C360" s="172" t="s">
        <v>309</v>
      </c>
      <c r="D360" s="176" t="s">
        <v>1142</v>
      </c>
    </row>
    <row r="361" spans="3:4">
      <c r="C361" s="172" t="s">
        <v>309</v>
      </c>
      <c r="D361" s="176" t="s">
        <v>993</v>
      </c>
    </row>
    <row r="362" spans="3:4">
      <c r="C362" s="172" t="s">
        <v>309</v>
      </c>
      <c r="D362" s="176" t="s">
        <v>169</v>
      </c>
    </row>
    <row r="363" spans="3:4">
      <c r="C363" s="172" t="s">
        <v>309</v>
      </c>
      <c r="D363" s="176" t="s">
        <v>391</v>
      </c>
    </row>
    <row r="364" spans="3:4">
      <c r="C364" s="172" t="s">
        <v>309</v>
      </c>
      <c r="D364" s="176" t="s">
        <v>1265</v>
      </c>
    </row>
    <row r="365" spans="3:4">
      <c r="C365" s="172" t="s">
        <v>309</v>
      </c>
      <c r="D365" s="176" t="s">
        <v>1267</v>
      </c>
    </row>
    <row r="366" spans="3:4">
      <c r="C366" s="172" t="s">
        <v>309</v>
      </c>
      <c r="D366" s="176" t="s">
        <v>131</v>
      </c>
    </row>
    <row r="367" spans="3:4">
      <c r="C367" s="172" t="s">
        <v>309</v>
      </c>
      <c r="D367" s="176" t="s">
        <v>447</v>
      </c>
    </row>
    <row r="368" spans="3:4">
      <c r="C368" s="172" t="s">
        <v>309</v>
      </c>
      <c r="D368" s="176" t="s">
        <v>1269</v>
      </c>
    </row>
    <row r="369" spans="3:4">
      <c r="C369" s="172" t="s">
        <v>309</v>
      </c>
      <c r="D369" s="176" t="s">
        <v>1017</v>
      </c>
    </row>
    <row r="370" spans="3:4">
      <c r="C370" s="172" t="s">
        <v>309</v>
      </c>
      <c r="D370" s="176" t="s">
        <v>1242</v>
      </c>
    </row>
    <row r="371" spans="3:4">
      <c r="C371" s="172" t="s">
        <v>309</v>
      </c>
      <c r="D371" s="176" t="s">
        <v>160</v>
      </c>
    </row>
    <row r="372" spans="3:4">
      <c r="C372" s="172" t="s">
        <v>309</v>
      </c>
      <c r="D372" s="176" t="s">
        <v>1181</v>
      </c>
    </row>
    <row r="373" spans="3:4">
      <c r="C373" s="172" t="s">
        <v>309</v>
      </c>
      <c r="D373" s="176" t="s">
        <v>1273</v>
      </c>
    </row>
    <row r="374" spans="3:4">
      <c r="C374" s="172" t="s">
        <v>309</v>
      </c>
      <c r="D374" s="176" t="s">
        <v>264</v>
      </c>
    </row>
    <row r="375" spans="3:4">
      <c r="C375" s="172" t="s">
        <v>309</v>
      </c>
      <c r="D375" s="176" t="s">
        <v>1275</v>
      </c>
    </row>
    <row r="376" spans="3:4">
      <c r="C376" s="172" t="s">
        <v>309</v>
      </c>
      <c r="D376" s="176" t="s">
        <v>1277</v>
      </c>
    </row>
    <row r="377" spans="3:4">
      <c r="C377" s="172" t="s">
        <v>309</v>
      </c>
      <c r="D377" s="176" t="s">
        <v>1281</v>
      </c>
    </row>
    <row r="378" spans="3:4">
      <c r="C378" s="172" t="s">
        <v>309</v>
      </c>
      <c r="D378" s="176" t="s">
        <v>1285</v>
      </c>
    </row>
    <row r="379" spans="3:4">
      <c r="C379" s="172" t="s">
        <v>309</v>
      </c>
      <c r="D379" s="176" t="s">
        <v>1036</v>
      </c>
    </row>
    <row r="380" spans="3:4">
      <c r="C380" s="172" t="s">
        <v>309</v>
      </c>
      <c r="D380" s="176" t="s">
        <v>1286</v>
      </c>
    </row>
    <row r="381" spans="3:4">
      <c r="C381" s="172" t="s">
        <v>309</v>
      </c>
      <c r="D381" s="176" t="s">
        <v>1289</v>
      </c>
    </row>
    <row r="382" spans="3:4">
      <c r="C382" s="172" t="s">
        <v>309</v>
      </c>
      <c r="D382" s="176" t="s">
        <v>1292</v>
      </c>
    </row>
    <row r="383" spans="3:4">
      <c r="C383" s="172" t="s">
        <v>309</v>
      </c>
      <c r="D383" s="176" t="s">
        <v>435</v>
      </c>
    </row>
    <row r="384" spans="3:4">
      <c r="C384" s="172" t="s">
        <v>309</v>
      </c>
      <c r="D384" s="176" t="s">
        <v>1295</v>
      </c>
    </row>
    <row r="385" spans="3:4">
      <c r="C385" s="172" t="s">
        <v>309</v>
      </c>
      <c r="D385" s="176" t="s">
        <v>1280</v>
      </c>
    </row>
    <row r="386" spans="3:4">
      <c r="C386" s="172" t="s">
        <v>309</v>
      </c>
      <c r="D386" s="176" t="s">
        <v>1297</v>
      </c>
    </row>
    <row r="387" spans="3:4">
      <c r="C387" s="172" t="s">
        <v>309</v>
      </c>
      <c r="D387" s="176" t="s">
        <v>1230</v>
      </c>
    </row>
    <row r="388" spans="3:4">
      <c r="C388" s="172" t="s">
        <v>309</v>
      </c>
      <c r="D388" s="176" t="s">
        <v>1093</v>
      </c>
    </row>
    <row r="389" spans="3:4">
      <c r="C389" s="172" t="s">
        <v>309</v>
      </c>
      <c r="D389" s="176" t="s">
        <v>301</v>
      </c>
    </row>
    <row r="390" spans="3:4">
      <c r="C390" s="172" t="s">
        <v>309</v>
      </c>
      <c r="D390" s="176" t="s">
        <v>1303</v>
      </c>
    </row>
    <row r="391" spans="3:4">
      <c r="C391" s="172" t="s">
        <v>309</v>
      </c>
      <c r="D391" s="176" t="s">
        <v>142</v>
      </c>
    </row>
    <row r="392" spans="3:4">
      <c r="C392" s="172" t="s">
        <v>309</v>
      </c>
      <c r="D392" s="176" t="s">
        <v>403</v>
      </c>
    </row>
    <row r="393" spans="3:4">
      <c r="C393" s="172" t="s">
        <v>309</v>
      </c>
      <c r="D393" s="176" t="s">
        <v>821</v>
      </c>
    </row>
    <row r="394" spans="3:4">
      <c r="C394" s="172" t="s">
        <v>309</v>
      </c>
      <c r="D394" s="176" t="s">
        <v>1310</v>
      </c>
    </row>
    <row r="395" spans="3:4">
      <c r="C395" s="172" t="s">
        <v>309</v>
      </c>
      <c r="D395" s="176" t="s">
        <v>342</v>
      </c>
    </row>
    <row r="396" spans="3:4">
      <c r="C396" s="172" t="s">
        <v>309</v>
      </c>
      <c r="D396" s="176" t="s">
        <v>1228</v>
      </c>
    </row>
    <row r="397" spans="3:4">
      <c r="C397" s="172" t="s">
        <v>309</v>
      </c>
      <c r="D397" s="176" t="s">
        <v>36</v>
      </c>
    </row>
    <row r="398" spans="3:4">
      <c r="C398" s="172" t="s">
        <v>309</v>
      </c>
      <c r="D398" s="176" t="s">
        <v>601</v>
      </c>
    </row>
    <row r="399" spans="3:4">
      <c r="C399" s="172" t="s">
        <v>309</v>
      </c>
      <c r="D399" s="176" t="s">
        <v>1313</v>
      </c>
    </row>
    <row r="400" spans="3:4">
      <c r="C400" s="172" t="s">
        <v>309</v>
      </c>
      <c r="D400" s="176" t="s">
        <v>238</v>
      </c>
    </row>
    <row r="401" spans="3:4">
      <c r="C401" s="172" t="s">
        <v>309</v>
      </c>
      <c r="D401" s="176" t="s">
        <v>614</v>
      </c>
    </row>
    <row r="402" spans="3:4">
      <c r="C402" s="172" t="s">
        <v>309</v>
      </c>
      <c r="D402" s="176" t="s">
        <v>1317</v>
      </c>
    </row>
    <row r="403" spans="3:4">
      <c r="C403" s="172" t="s">
        <v>309</v>
      </c>
      <c r="D403" s="176" t="s">
        <v>566</v>
      </c>
    </row>
    <row r="404" spans="3:4">
      <c r="C404" s="172" t="s">
        <v>309</v>
      </c>
      <c r="D404" s="176" t="s">
        <v>1283</v>
      </c>
    </row>
    <row r="405" spans="3:4">
      <c r="C405" s="172" t="s">
        <v>309</v>
      </c>
      <c r="D405" s="176" t="s">
        <v>1170</v>
      </c>
    </row>
    <row r="406" spans="3:4">
      <c r="C406" s="172" t="s">
        <v>309</v>
      </c>
      <c r="D406" s="176" t="s">
        <v>1163</v>
      </c>
    </row>
    <row r="407" spans="3:4">
      <c r="C407" s="172" t="s">
        <v>309</v>
      </c>
      <c r="D407" s="176" t="s">
        <v>1064</v>
      </c>
    </row>
    <row r="408" spans="3:4">
      <c r="C408" s="172" t="s">
        <v>309</v>
      </c>
      <c r="D408" s="176" t="s">
        <v>851</v>
      </c>
    </row>
    <row r="409" spans="3:4">
      <c r="C409" s="172" t="s">
        <v>309</v>
      </c>
      <c r="D409" s="176" t="s">
        <v>125</v>
      </c>
    </row>
    <row r="410" spans="3:4">
      <c r="C410" s="172" t="s">
        <v>309</v>
      </c>
      <c r="D410" s="176" t="s">
        <v>177</v>
      </c>
    </row>
    <row r="411" spans="3:4">
      <c r="C411" s="172" t="s">
        <v>309</v>
      </c>
      <c r="D411" s="176" t="s">
        <v>1315</v>
      </c>
    </row>
    <row r="412" spans="3:4">
      <c r="C412" s="172" t="s">
        <v>309</v>
      </c>
      <c r="D412" s="176" t="s">
        <v>1323</v>
      </c>
    </row>
    <row r="413" spans="3:4">
      <c r="C413" s="172" t="s">
        <v>309</v>
      </c>
      <c r="D413" s="176" t="s">
        <v>173</v>
      </c>
    </row>
    <row r="414" spans="3:4">
      <c r="C414" s="172" t="s">
        <v>309</v>
      </c>
      <c r="D414" s="176" t="s">
        <v>1119</v>
      </c>
    </row>
    <row r="415" spans="3:4">
      <c r="C415" s="172" t="s">
        <v>318</v>
      </c>
      <c r="D415" s="176" t="s">
        <v>573</v>
      </c>
    </row>
    <row r="416" spans="3:4">
      <c r="C416" s="172" t="s">
        <v>318</v>
      </c>
      <c r="D416" s="176" t="s">
        <v>700</v>
      </c>
    </row>
    <row r="417" spans="3:4">
      <c r="C417" s="172" t="s">
        <v>318</v>
      </c>
      <c r="D417" s="176" t="s">
        <v>275</v>
      </c>
    </row>
    <row r="418" spans="3:4">
      <c r="C418" s="172" t="s">
        <v>318</v>
      </c>
      <c r="D418" s="176" t="s">
        <v>858</v>
      </c>
    </row>
    <row r="419" spans="3:4">
      <c r="C419" s="172" t="s">
        <v>318</v>
      </c>
      <c r="D419" s="176" t="s">
        <v>1324</v>
      </c>
    </row>
    <row r="420" spans="3:4">
      <c r="C420" s="172" t="s">
        <v>318</v>
      </c>
      <c r="D420" s="176" t="s">
        <v>1121</v>
      </c>
    </row>
    <row r="421" spans="3:4">
      <c r="C421" s="172" t="s">
        <v>318</v>
      </c>
      <c r="D421" s="176" t="s">
        <v>703</v>
      </c>
    </row>
    <row r="422" spans="3:4">
      <c r="C422" s="172" t="s">
        <v>318</v>
      </c>
      <c r="D422" s="176" t="s">
        <v>346</v>
      </c>
    </row>
    <row r="423" spans="3:4">
      <c r="C423" s="172" t="s">
        <v>318</v>
      </c>
      <c r="D423" s="176" t="s">
        <v>1126</v>
      </c>
    </row>
    <row r="424" spans="3:4">
      <c r="C424" s="172" t="s">
        <v>318</v>
      </c>
      <c r="D424" s="176" t="s">
        <v>1005</v>
      </c>
    </row>
    <row r="425" spans="3:4">
      <c r="C425" s="172" t="s">
        <v>318</v>
      </c>
      <c r="D425" s="176" t="s">
        <v>1330</v>
      </c>
    </row>
    <row r="426" spans="3:4">
      <c r="C426" s="172" t="s">
        <v>318</v>
      </c>
      <c r="D426" s="176" t="s">
        <v>1336</v>
      </c>
    </row>
    <row r="427" spans="3:4">
      <c r="C427" s="172" t="s">
        <v>318</v>
      </c>
      <c r="D427" s="176" t="s">
        <v>1129</v>
      </c>
    </row>
    <row r="428" spans="3:4">
      <c r="C428" s="172" t="s">
        <v>318</v>
      </c>
      <c r="D428" s="176" t="s">
        <v>712</v>
      </c>
    </row>
    <row r="429" spans="3:4">
      <c r="C429" s="172" t="s">
        <v>318</v>
      </c>
      <c r="D429" s="176" t="s">
        <v>602</v>
      </c>
    </row>
    <row r="430" spans="3:4">
      <c r="C430" s="172" t="s">
        <v>318</v>
      </c>
      <c r="D430" s="176" t="s">
        <v>716</v>
      </c>
    </row>
    <row r="431" spans="3:4">
      <c r="C431" s="172" t="s">
        <v>318</v>
      </c>
      <c r="D431" s="176" t="s">
        <v>8</v>
      </c>
    </row>
    <row r="432" spans="3:4">
      <c r="C432" s="172" t="s">
        <v>318</v>
      </c>
      <c r="D432" s="176" t="s">
        <v>1309</v>
      </c>
    </row>
    <row r="433" spans="3:4">
      <c r="C433" s="172" t="s">
        <v>318</v>
      </c>
      <c r="D433" s="176" t="s">
        <v>1340</v>
      </c>
    </row>
    <row r="434" spans="3:4">
      <c r="C434" s="172" t="s">
        <v>318</v>
      </c>
      <c r="D434" s="176" t="s">
        <v>720</v>
      </c>
    </row>
    <row r="435" spans="3:4">
      <c r="C435" s="172" t="s">
        <v>318</v>
      </c>
      <c r="D435" s="176" t="s">
        <v>146</v>
      </c>
    </row>
    <row r="436" spans="3:4">
      <c r="C436" s="172" t="s">
        <v>318</v>
      </c>
      <c r="D436" s="176" t="s">
        <v>1138</v>
      </c>
    </row>
    <row r="437" spans="3:4">
      <c r="C437" s="172" t="s">
        <v>318</v>
      </c>
      <c r="D437" s="176" t="s">
        <v>572</v>
      </c>
    </row>
    <row r="438" spans="3:4">
      <c r="C438" s="172" t="s">
        <v>318</v>
      </c>
      <c r="D438" s="176" t="s">
        <v>625</v>
      </c>
    </row>
    <row r="439" spans="3:4">
      <c r="C439" s="172" t="s">
        <v>318</v>
      </c>
      <c r="D439" s="176" t="s">
        <v>1144</v>
      </c>
    </row>
    <row r="440" spans="3:4">
      <c r="C440" s="172" t="s">
        <v>318</v>
      </c>
      <c r="D440" s="176" t="s">
        <v>833</v>
      </c>
    </row>
    <row r="441" spans="3:4">
      <c r="C441" s="172" t="s">
        <v>318</v>
      </c>
      <c r="D441" s="176" t="s">
        <v>1350</v>
      </c>
    </row>
    <row r="442" spans="3:4">
      <c r="C442" s="172" t="s">
        <v>318</v>
      </c>
      <c r="D442" s="176" t="s">
        <v>1169</v>
      </c>
    </row>
    <row r="443" spans="3:4">
      <c r="C443" s="172" t="s">
        <v>318</v>
      </c>
      <c r="D443" s="176" t="s">
        <v>1136</v>
      </c>
    </row>
    <row r="444" spans="3:4">
      <c r="C444" s="172" t="s">
        <v>318</v>
      </c>
      <c r="D444" s="176" t="s">
        <v>666</v>
      </c>
    </row>
    <row r="445" spans="3:4">
      <c r="C445" s="172" t="s">
        <v>318</v>
      </c>
      <c r="D445" s="176" t="s">
        <v>1146</v>
      </c>
    </row>
    <row r="446" spans="3:4">
      <c r="C446" s="172" t="s">
        <v>318</v>
      </c>
      <c r="D446" s="176" t="s">
        <v>575</v>
      </c>
    </row>
    <row r="447" spans="3:4">
      <c r="C447" s="172" t="s">
        <v>318</v>
      </c>
      <c r="D447" s="176" t="s">
        <v>930</v>
      </c>
    </row>
    <row r="448" spans="3:4">
      <c r="C448" s="172" t="s">
        <v>318</v>
      </c>
      <c r="D448" s="176" t="s">
        <v>1152</v>
      </c>
    </row>
    <row r="449" spans="3:4">
      <c r="C449" s="172" t="s">
        <v>318</v>
      </c>
      <c r="D449" s="176" t="s">
        <v>914</v>
      </c>
    </row>
    <row r="450" spans="3:4">
      <c r="C450" s="172" t="s">
        <v>318</v>
      </c>
      <c r="D450" s="176" t="s">
        <v>514</v>
      </c>
    </row>
    <row r="451" spans="3:4">
      <c r="C451" s="172" t="s">
        <v>318</v>
      </c>
      <c r="D451" s="176" t="s">
        <v>1357</v>
      </c>
    </row>
    <row r="452" spans="3:4">
      <c r="C452" s="172" t="s">
        <v>318</v>
      </c>
      <c r="D452" s="176" t="s">
        <v>1260</v>
      </c>
    </row>
    <row r="453" spans="3:4">
      <c r="C453" s="172" t="s">
        <v>318</v>
      </c>
      <c r="D453" s="176" t="s">
        <v>111</v>
      </c>
    </row>
    <row r="454" spans="3:4">
      <c r="C454" s="172" t="s">
        <v>318</v>
      </c>
      <c r="D454" s="176" t="s">
        <v>206</v>
      </c>
    </row>
    <row r="455" spans="3:4">
      <c r="C455" s="172" t="s">
        <v>318</v>
      </c>
      <c r="D455" s="176" t="s">
        <v>973</v>
      </c>
    </row>
    <row r="456" spans="3:4">
      <c r="C456" s="172" t="s">
        <v>318</v>
      </c>
      <c r="D456" s="176" t="s">
        <v>1157</v>
      </c>
    </row>
    <row r="457" spans="3:4">
      <c r="C457" s="172" t="s">
        <v>318</v>
      </c>
      <c r="D457" s="176" t="s">
        <v>1076</v>
      </c>
    </row>
    <row r="458" spans="3:4">
      <c r="C458" s="172" t="s">
        <v>318</v>
      </c>
      <c r="D458" s="176" t="s">
        <v>783</v>
      </c>
    </row>
    <row r="459" spans="3:4">
      <c r="C459" s="172" t="s">
        <v>324</v>
      </c>
      <c r="D459" s="176" t="s">
        <v>872</v>
      </c>
    </row>
    <row r="460" spans="3:4">
      <c r="C460" s="172" t="s">
        <v>324</v>
      </c>
      <c r="D460" s="176" t="s">
        <v>1058</v>
      </c>
    </row>
    <row r="461" spans="3:4">
      <c r="C461" s="172" t="s">
        <v>324</v>
      </c>
      <c r="D461" s="176" t="s">
        <v>662</v>
      </c>
    </row>
    <row r="462" spans="3:4">
      <c r="C462" s="172" t="s">
        <v>324</v>
      </c>
      <c r="D462" s="176" t="s">
        <v>1358</v>
      </c>
    </row>
    <row r="463" spans="3:4">
      <c r="C463" s="172" t="s">
        <v>324</v>
      </c>
      <c r="D463" s="176" t="s">
        <v>1159</v>
      </c>
    </row>
    <row r="464" spans="3:4">
      <c r="C464" s="172" t="s">
        <v>324</v>
      </c>
      <c r="D464" s="176" t="s">
        <v>755</v>
      </c>
    </row>
    <row r="465" spans="3:4">
      <c r="C465" s="172" t="s">
        <v>324</v>
      </c>
      <c r="D465" s="176" t="s">
        <v>795</v>
      </c>
    </row>
    <row r="466" spans="3:4">
      <c r="C466" s="172" t="s">
        <v>324</v>
      </c>
      <c r="D466" s="176" t="s">
        <v>608</v>
      </c>
    </row>
    <row r="467" spans="3:4">
      <c r="C467" s="172" t="s">
        <v>324</v>
      </c>
      <c r="D467" s="176" t="s">
        <v>837</v>
      </c>
    </row>
    <row r="468" spans="3:4">
      <c r="C468" s="172" t="s">
        <v>324</v>
      </c>
      <c r="D468" s="176" t="s">
        <v>1360</v>
      </c>
    </row>
    <row r="469" spans="3:4">
      <c r="C469" s="172" t="s">
        <v>324</v>
      </c>
      <c r="D469" s="176" t="s">
        <v>1361</v>
      </c>
    </row>
    <row r="470" spans="3:4">
      <c r="C470" s="172" t="s">
        <v>324</v>
      </c>
      <c r="D470" s="176" t="s">
        <v>1165</v>
      </c>
    </row>
    <row r="471" spans="3:4">
      <c r="C471" s="172" t="s">
        <v>324</v>
      </c>
      <c r="D471" s="176" t="s">
        <v>1010</v>
      </c>
    </row>
    <row r="472" spans="3:4">
      <c r="C472" s="172" t="s">
        <v>324</v>
      </c>
      <c r="D472" s="176" t="s">
        <v>1168</v>
      </c>
    </row>
    <row r="473" spans="3:4">
      <c r="C473" s="172" t="s">
        <v>324</v>
      </c>
      <c r="D473" s="176" t="s">
        <v>1032</v>
      </c>
    </row>
    <row r="474" spans="3:4">
      <c r="C474" s="172" t="s">
        <v>324</v>
      </c>
      <c r="D474" s="176" t="s">
        <v>1362</v>
      </c>
    </row>
    <row r="475" spans="3:4">
      <c r="C475" s="172" t="s">
        <v>324</v>
      </c>
      <c r="D475" s="176" t="s">
        <v>920</v>
      </c>
    </row>
    <row r="476" spans="3:4">
      <c r="C476" s="172" t="s">
        <v>324</v>
      </c>
      <c r="D476" s="176" t="s">
        <v>1364</v>
      </c>
    </row>
    <row r="477" spans="3:4">
      <c r="C477" s="172" t="s">
        <v>324</v>
      </c>
      <c r="D477" s="176" t="s">
        <v>316</v>
      </c>
    </row>
    <row r="478" spans="3:4">
      <c r="C478" s="172" t="s">
        <v>324</v>
      </c>
      <c r="D478" s="176" t="s">
        <v>1158</v>
      </c>
    </row>
    <row r="479" spans="3:4">
      <c r="C479" s="172" t="s">
        <v>324</v>
      </c>
      <c r="D479" s="176" t="s">
        <v>879</v>
      </c>
    </row>
    <row r="480" spans="3:4">
      <c r="C480" s="172" t="s">
        <v>324</v>
      </c>
      <c r="D480" s="176" t="s">
        <v>1365</v>
      </c>
    </row>
    <row r="481" spans="3:4">
      <c r="C481" s="172" t="s">
        <v>324</v>
      </c>
      <c r="D481" s="176" t="s">
        <v>394</v>
      </c>
    </row>
    <row r="482" spans="3:4">
      <c r="C482" s="172" t="s">
        <v>324</v>
      </c>
      <c r="D482" s="176" t="s">
        <v>1369</v>
      </c>
    </row>
    <row r="483" spans="3:4">
      <c r="C483" s="172" t="s">
        <v>324</v>
      </c>
      <c r="D483" s="176" t="s">
        <v>1370</v>
      </c>
    </row>
    <row r="484" spans="3:4">
      <c r="C484" s="172" t="s">
        <v>334</v>
      </c>
      <c r="D484" s="176" t="s">
        <v>325</v>
      </c>
    </row>
    <row r="485" spans="3:4">
      <c r="C485" s="172" t="s">
        <v>334</v>
      </c>
      <c r="D485" s="176" t="s">
        <v>344</v>
      </c>
    </row>
    <row r="486" spans="3:4">
      <c r="C486" s="172" t="s">
        <v>334</v>
      </c>
      <c r="D486" s="176" t="s">
        <v>1120</v>
      </c>
    </row>
    <row r="487" spans="3:4">
      <c r="C487" s="172" t="s">
        <v>334</v>
      </c>
      <c r="D487" s="176" t="s">
        <v>551</v>
      </c>
    </row>
    <row r="488" spans="3:4">
      <c r="C488" s="172" t="s">
        <v>334</v>
      </c>
      <c r="D488" s="176" t="s">
        <v>936</v>
      </c>
    </row>
    <row r="489" spans="3:4">
      <c r="C489" s="172" t="s">
        <v>334</v>
      </c>
      <c r="D489" s="176" t="s">
        <v>108</v>
      </c>
    </row>
    <row r="490" spans="3:4">
      <c r="C490" s="172" t="s">
        <v>334</v>
      </c>
      <c r="D490" s="176" t="s">
        <v>470</v>
      </c>
    </row>
    <row r="491" spans="3:4">
      <c r="C491" s="172" t="s">
        <v>334</v>
      </c>
      <c r="D491" s="176" t="s">
        <v>1176</v>
      </c>
    </row>
    <row r="492" spans="3:4">
      <c r="C492" s="172" t="s">
        <v>334</v>
      </c>
      <c r="D492" s="176" t="s">
        <v>1372</v>
      </c>
    </row>
    <row r="493" spans="3:4">
      <c r="C493" s="172" t="s">
        <v>334</v>
      </c>
      <c r="D493" s="176" t="s">
        <v>1373</v>
      </c>
    </row>
    <row r="494" spans="3:4">
      <c r="C494" s="172" t="s">
        <v>334</v>
      </c>
      <c r="D494" s="176" t="s">
        <v>1331</v>
      </c>
    </row>
    <row r="495" spans="3:4">
      <c r="C495" s="172" t="s">
        <v>334</v>
      </c>
      <c r="D495" s="176" t="s">
        <v>887</v>
      </c>
    </row>
    <row r="496" spans="3:4">
      <c r="C496" s="172" t="s">
        <v>334</v>
      </c>
      <c r="D496" s="176" t="s">
        <v>913</v>
      </c>
    </row>
    <row r="497" spans="3:4">
      <c r="C497" s="172" t="s">
        <v>334</v>
      </c>
      <c r="D497" s="176" t="s">
        <v>714</v>
      </c>
    </row>
    <row r="498" spans="3:4">
      <c r="C498" s="172" t="s">
        <v>334</v>
      </c>
      <c r="D498" s="176" t="s">
        <v>1376</v>
      </c>
    </row>
    <row r="499" spans="3:4">
      <c r="C499" s="172" t="s">
        <v>334</v>
      </c>
      <c r="D499" s="176" t="s">
        <v>603</v>
      </c>
    </row>
    <row r="500" spans="3:4">
      <c r="C500" s="172" t="s">
        <v>334</v>
      </c>
      <c r="D500" s="176" t="s">
        <v>1380</v>
      </c>
    </row>
    <row r="501" spans="3:4">
      <c r="C501" s="172" t="s">
        <v>334</v>
      </c>
      <c r="D501" s="176" t="s">
        <v>1124</v>
      </c>
    </row>
    <row r="502" spans="3:4">
      <c r="C502" s="172" t="s">
        <v>334</v>
      </c>
      <c r="D502" s="176" t="s">
        <v>623</v>
      </c>
    </row>
    <row r="503" spans="3:4">
      <c r="C503" s="172" t="s">
        <v>334</v>
      </c>
      <c r="D503" s="176" t="s">
        <v>219</v>
      </c>
    </row>
    <row r="504" spans="3:4">
      <c r="C504" s="172" t="s">
        <v>334</v>
      </c>
      <c r="D504" s="176" t="s">
        <v>1383</v>
      </c>
    </row>
    <row r="505" spans="3:4">
      <c r="C505" s="172" t="s">
        <v>334</v>
      </c>
      <c r="D505" s="176" t="s">
        <v>1134</v>
      </c>
    </row>
    <row r="506" spans="3:4">
      <c r="C506" s="172" t="s">
        <v>334</v>
      </c>
      <c r="D506" s="176" t="s">
        <v>943</v>
      </c>
    </row>
    <row r="507" spans="3:4">
      <c r="C507" s="172" t="s">
        <v>334</v>
      </c>
      <c r="D507" s="176" t="s">
        <v>1386</v>
      </c>
    </row>
    <row r="508" spans="3:4">
      <c r="C508" s="172" t="s">
        <v>334</v>
      </c>
      <c r="D508" s="176" t="s">
        <v>523</v>
      </c>
    </row>
    <row r="509" spans="3:4">
      <c r="C509" s="172" t="s">
        <v>334</v>
      </c>
      <c r="D509" s="176" t="s">
        <v>650</v>
      </c>
    </row>
    <row r="510" spans="3:4">
      <c r="C510" s="172" t="s">
        <v>334</v>
      </c>
      <c r="D510" s="176" t="s">
        <v>1023</v>
      </c>
    </row>
    <row r="511" spans="3:4">
      <c r="C511" s="172" t="s">
        <v>334</v>
      </c>
      <c r="D511" s="176" t="s">
        <v>1093</v>
      </c>
    </row>
    <row r="512" spans="3:4">
      <c r="C512" s="172" t="s">
        <v>334</v>
      </c>
      <c r="D512" s="176" t="s">
        <v>756</v>
      </c>
    </row>
    <row r="513" spans="3:4">
      <c r="C513" s="172" t="s">
        <v>334</v>
      </c>
      <c r="D513" s="176" t="s">
        <v>1180</v>
      </c>
    </row>
    <row r="514" spans="3:4">
      <c r="C514" s="172" t="s">
        <v>334</v>
      </c>
      <c r="D514" s="176" t="s">
        <v>1201</v>
      </c>
    </row>
    <row r="515" spans="3:4">
      <c r="C515" s="172" t="s">
        <v>334</v>
      </c>
      <c r="D515" s="176" t="s">
        <v>702</v>
      </c>
    </row>
    <row r="516" spans="3:4">
      <c r="C516" s="172" t="s">
        <v>334</v>
      </c>
      <c r="D516" s="176" t="s">
        <v>840</v>
      </c>
    </row>
    <row r="517" spans="3:4">
      <c r="C517" s="172" t="s">
        <v>334</v>
      </c>
      <c r="D517" s="176" t="s">
        <v>1388</v>
      </c>
    </row>
    <row r="518" spans="3:4">
      <c r="C518" s="172" t="s">
        <v>334</v>
      </c>
      <c r="D518" s="176" t="s">
        <v>1390</v>
      </c>
    </row>
    <row r="519" spans="3:4">
      <c r="C519" s="172" t="s">
        <v>340</v>
      </c>
      <c r="D519" s="176" t="s">
        <v>441</v>
      </c>
    </row>
    <row r="520" spans="3:4">
      <c r="C520" s="172" t="s">
        <v>340</v>
      </c>
      <c r="D520" s="176" t="s">
        <v>113</v>
      </c>
    </row>
    <row r="521" spans="3:4">
      <c r="C521" s="172" t="s">
        <v>340</v>
      </c>
      <c r="D521" s="176" t="s">
        <v>424</v>
      </c>
    </row>
    <row r="522" spans="3:4">
      <c r="C522" s="172" t="s">
        <v>340</v>
      </c>
      <c r="D522" s="176" t="s">
        <v>725</v>
      </c>
    </row>
    <row r="523" spans="3:4">
      <c r="C523" s="172" t="s">
        <v>340</v>
      </c>
      <c r="D523" s="176" t="s">
        <v>886</v>
      </c>
    </row>
    <row r="524" spans="3:4">
      <c r="C524" s="172" t="s">
        <v>340</v>
      </c>
      <c r="D524" s="176" t="s">
        <v>1391</v>
      </c>
    </row>
    <row r="525" spans="3:4">
      <c r="C525" s="172" t="s">
        <v>340</v>
      </c>
      <c r="D525" s="176" t="s">
        <v>844</v>
      </c>
    </row>
    <row r="526" spans="3:4">
      <c r="C526" s="172" t="s">
        <v>340</v>
      </c>
      <c r="D526" s="176" t="s">
        <v>1392</v>
      </c>
    </row>
    <row r="527" spans="3:4">
      <c r="C527" s="172" t="s">
        <v>340</v>
      </c>
      <c r="D527" s="176" t="s">
        <v>891</v>
      </c>
    </row>
    <row r="528" spans="3:4">
      <c r="C528" s="172" t="s">
        <v>340</v>
      </c>
      <c r="D528" s="176" t="s">
        <v>994</v>
      </c>
    </row>
    <row r="529" spans="3:4">
      <c r="C529" s="172" t="s">
        <v>340</v>
      </c>
      <c r="D529" s="176" t="s">
        <v>893</v>
      </c>
    </row>
    <row r="530" spans="3:4">
      <c r="C530" s="172" t="s">
        <v>340</v>
      </c>
      <c r="D530" s="176" t="s">
        <v>536</v>
      </c>
    </row>
    <row r="531" spans="3:4">
      <c r="C531" s="172" t="s">
        <v>340</v>
      </c>
      <c r="D531" s="176" t="s">
        <v>897</v>
      </c>
    </row>
    <row r="532" spans="3:4">
      <c r="C532" s="172" t="s">
        <v>340</v>
      </c>
      <c r="D532" s="176" t="s">
        <v>899</v>
      </c>
    </row>
    <row r="533" spans="3:4">
      <c r="C533" s="172" t="s">
        <v>340</v>
      </c>
      <c r="D533" s="176" t="s">
        <v>901</v>
      </c>
    </row>
    <row r="534" spans="3:4">
      <c r="C534" s="172" t="s">
        <v>340</v>
      </c>
      <c r="D534" s="176" t="s">
        <v>1184</v>
      </c>
    </row>
    <row r="535" spans="3:4">
      <c r="C535" s="172" t="s">
        <v>340</v>
      </c>
      <c r="D535" s="176" t="s">
        <v>337</v>
      </c>
    </row>
    <row r="536" spans="3:4">
      <c r="C536" s="172" t="s">
        <v>340</v>
      </c>
      <c r="D536" s="176" t="s">
        <v>732</v>
      </c>
    </row>
    <row r="537" spans="3:4">
      <c r="C537" s="172" t="s">
        <v>340</v>
      </c>
      <c r="D537" s="176" t="s">
        <v>817</v>
      </c>
    </row>
    <row r="538" spans="3:4">
      <c r="C538" s="172" t="s">
        <v>340</v>
      </c>
      <c r="D538" s="176" t="s">
        <v>905</v>
      </c>
    </row>
    <row r="539" spans="3:4">
      <c r="C539" s="172" t="s">
        <v>340</v>
      </c>
      <c r="D539" s="176" t="s">
        <v>735</v>
      </c>
    </row>
    <row r="540" spans="3:4">
      <c r="C540" s="172" t="s">
        <v>340</v>
      </c>
      <c r="D540" s="176" t="s">
        <v>910</v>
      </c>
    </row>
    <row r="541" spans="3:4">
      <c r="C541" s="172" t="s">
        <v>340</v>
      </c>
      <c r="D541" s="176" t="s">
        <v>605</v>
      </c>
    </row>
    <row r="542" spans="3:4">
      <c r="C542" s="172" t="s">
        <v>340</v>
      </c>
      <c r="D542" s="176" t="s">
        <v>1374</v>
      </c>
    </row>
    <row r="543" spans="3:4">
      <c r="C543" s="172" t="s">
        <v>340</v>
      </c>
      <c r="D543" s="176" t="s">
        <v>1393</v>
      </c>
    </row>
    <row r="544" spans="3:4">
      <c r="C544" s="172" t="s">
        <v>340</v>
      </c>
      <c r="D544" s="176" t="s">
        <v>539</v>
      </c>
    </row>
    <row r="545" spans="3:4">
      <c r="C545" s="172" t="s">
        <v>340</v>
      </c>
      <c r="D545" s="176" t="s">
        <v>912</v>
      </c>
    </row>
    <row r="546" spans="3:4">
      <c r="C546" s="172" t="s">
        <v>340</v>
      </c>
      <c r="D546" s="176" t="s">
        <v>674</v>
      </c>
    </row>
    <row r="547" spans="3:4">
      <c r="C547" s="172" t="s">
        <v>340</v>
      </c>
      <c r="D547" s="176" t="s">
        <v>919</v>
      </c>
    </row>
    <row r="548" spans="3:4">
      <c r="C548" s="172" t="s">
        <v>340</v>
      </c>
      <c r="D548" s="176" t="s">
        <v>740</v>
      </c>
    </row>
    <row r="549" spans="3:4">
      <c r="C549" s="172" t="s">
        <v>340</v>
      </c>
      <c r="D549" s="176" t="s">
        <v>813</v>
      </c>
    </row>
    <row r="550" spans="3:4">
      <c r="C550" s="172" t="s">
        <v>340</v>
      </c>
      <c r="D550" s="176" t="s">
        <v>925</v>
      </c>
    </row>
    <row r="551" spans="3:4">
      <c r="C551" s="172" t="s">
        <v>340</v>
      </c>
      <c r="D551" s="176" t="s">
        <v>819</v>
      </c>
    </row>
    <row r="552" spans="3:4">
      <c r="C552" s="172" t="s">
        <v>340</v>
      </c>
      <c r="D552" s="176" t="s">
        <v>928</v>
      </c>
    </row>
    <row r="553" spans="3:4">
      <c r="C553" s="172" t="s">
        <v>340</v>
      </c>
      <c r="D553" s="176" t="s">
        <v>54</v>
      </c>
    </row>
    <row r="554" spans="3:4">
      <c r="C554" s="172" t="s">
        <v>340</v>
      </c>
      <c r="D554" s="176" t="s">
        <v>932</v>
      </c>
    </row>
    <row r="555" spans="3:4">
      <c r="C555" s="172" t="s">
        <v>340</v>
      </c>
      <c r="D555" s="176" t="s">
        <v>431</v>
      </c>
    </row>
    <row r="556" spans="3:4">
      <c r="C556" s="172" t="s">
        <v>340</v>
      </c>
      <c r="D556" s="176" t="s">
        <v>436</v>
      </c>
    </row>
    <row r="557" spans="3:4">
      <c r="C557" s="172" t="s">
        <v>340</v>
      </c>
      <c r="D557" s="176" t="s">
        <v>39</v>
      </c>
    </row>
    <row r="558" spans="3:4">
      <c r="C558" s="172" t="s">
        <v>340</v>
      </c>
      <c r="D558" s="176" t="s">
        <v>797</v>
      </c>
    </row>
    <row r="559" spans="3:4">
      <c r="C559" s="172" t="s">
        <v>340</v>
      </c>
      <c r="D559" s="176" t="s">
        <v>612</v>
      </c>
    </row>
    <row r="560" spans="3:4">
      <c r="C560" s="172" t="s">
        <v>340</v>
      </c>
      <c r="D560" s="176" t="s">
        <v>463</v>
      </c>
    </row>
    <row r="561" spans="3:4">
      <c r="C561" s="172" t="s">
        <v>340</v>
      </c>
      <c r="D561" s="176" t="s">
        <v>376</v>
      </c>
    </row>
    <row r="562" spans="3:4">
      <c r="C562" s="172" t="s">
        <v>340</v>
      </c>
      <c r="D562" s="176" t="s">
        <v>1186</v>
      </c>
    </row>
    <row r="563" spans="3:4">
      <c r="C563" s="172" t="s">
        <v>340</v>
      </c>
      <c r="D563" s="176" t="s">
        <v>1188</v>
      </c>
    </row>
    <row r="564" spans="3:4">
      <c r="C564" s="172" t="s">
        <v>340</v>
      </c>
      <c r="D564" s="176" t="s">
        <v>1394</v>
      </c>
    </row>
    <row r="565" spans="3:4">
      <c r="C565" s="172" t="s">
        <v>340</v>
      </c>
      <c r="D565" s="176" t="s">
        <v>493</v>
      </c>
    </row>
    <row r="566" spans="3:4">
      <c r="C566" s="172" t="s">
        <v>340</v>
      </c>
      <c r="D566" s="176" t="s">
        <v>658</v>
      </c>
    </row>
    <row r="567" spans="3:4">
      <c r="C567" s="172" t="s">
        <v>340</v>
      </c>
      <c r="D567" s="176" t="s">
        <v>1049</v>
      </c>
    </row>
    <row r="568" spans="3:4">
      <c r="C568" s="172" t="s">
        <v>340</v>
      </c>
      <c r="D568" s="176" t="s">
        <v>1194</v>
      </c>
    </row>
    <row r="569" spans="3:4">
      <c r="C569" s="172" t="s">
        <v>340</v>
      </c>
      <c r="D569" s="176" t="s">
        <v>881</v>
      </c>
    </row>
    <row r="570" spans="3:4">
      <c r="C570" s="172" t="s">
        <v>340</v>
      </c>
      <c r="D570" s="176" t="s">
        <v>1299</v>
      </c>
    </row>
    <row r="571" spans="3:4">
      <c r="C571" s="172" t="s">
        <v>340</v>
      </c>
      <c r="D571" s="176" t="s">
        <v>722</v>
      </c>
    </row>
    <row r="572" spans="3:4">
      <c r="C572" s="172" t="s">
        <v>340</v>
      </c>
      <c r="D572" s="176" t="s">
        <v>1395</v>
      </c>
    </row>
    <row r="573" spans="3:4">
      <c r="C573" s="172" t="s">
        <v>340</v>
      </c>
      <c r="D573" s="176" t="s">
        <v>890</v>
      </c>
    </row>
    <row r="574" spans="3:4">
      <c r="C574" s="172" t="s">
        <v>340</v>
      </c>
      <c r="D574" s="176" t="s">
        <v>854</v>
      </c>
    </row>
    <row r="575" spans="3:4">
      <c r="C575" s="172" t="s">
        <v>340</v>
      </c>
      <c r="D575" s="176" t="s">
        <v>1148</v>
      </c>
    </row>
    <row r="576" spans="3:4">
      <c r="C576" s="172" t="s">
        <v>340</v>
      </c>
      <c r="D576" s="176" t="s">
        <v>1316</v>
      </c>
    </row>
    <row r="577" spans="3:4">
      <c r="C577" s="172" t="s">
        <v>340</v>
      </c>
      <c r="D577" s="176" t="s">
        <v>1397</v>
      </c>
    </row>
    <row r="578" spans="3:4">
      <c r="C578" s="172" t="s">
        <v>340</v>
      </c>
      <c r="D578" s="176" t="s">
        <v>1197</v>
      </c>
    </row>
    <row r="579" spans="3:4">
      <c r="C579" s="172" t="s">
        <v>340</v>
      </c>
      <c r="D579" s="176" t="s">
        <v>353</v>
      </c>
    </row>
    <row r="580" spans="3:4">
      <c r="C580" s="172" t="s">
        <v>340</v>
      </c>
      <c r="D580" s="176" t="s">
        <v>395</v>
      </c>
    </row>
    <row r="581" spans="3:4">
      <c r="C581" s="172" t="s">
        <v>340</v>
      </c>
      <c r="D581" s="176" t="s">
        <v>935</v>
      </c>
    </row>
    <row r="582" spans="3:4">
      <c r="C582" s="172" t="s">
        <v>345</v>
      </c>
      <c r="D582" s="176" t="s">
        <v>279</v>
      </c>
    </row>
    <row r="583" spans="3:4">
      <c r="C583" s="172" t="s">
        <v>345</v>
      </c>
      <c r="D583" s="176" t="s">
        <v>224</v>
      </c>
    </row>
    <row r="584" spans="3:4">
      <c r="C584" s="172" t="s">
        <v>345</v>
      </c>
      <c r="D584" s="176" t="s">
        <v>747</v>
      </c>
    </row>
    <row r="585" spans="3:4">
      <c r="C585" s="172" t="s">
        <v>345</v>
      </c>
      <c r="D585" s="176" t="s">
        <v>558</v>
      </c>
    </row>
    <row r="586" spans="3:4">
      <c r="C586" s="172" t="s">
        <v>345</v>
      </c>
      <c r="D586" s="176" t="s">
        <v>593</v>
      </c>
    </row>
    <row r="587" spans="3:4">
      <c r="C587" s="172" t="s">
        <v>345</v>
      </c>
      <c r="D587" s="176" t="s">
        <v>939</v>
      </c>
    </row>
    <row r="588" spans="3:4">
      <c r="C588" s="172" t="s">
        <v>345</v>
      </c>
      <c r="D588" s="176" t="s">
        <v>27</v>
      </c>
    </row>
    <row r="589" spans="3:4">
      <c r="C589" s="172" t="s">
        <v>345</v>
      </c>
      <c r="D589" s="176" t="s">
        <v>944</v>
      </c>
    </row>
    <row r="590" spans="3:4">
      <c r="C590" s="172" t="s">
        <v>345</v>
      </c>
      <c r="D590" s="176" t="s">
        <v>378</v>
      </c>
    </row>
    <row r="591" spans="3:4">
      <c r="C591" s="172" t="s">
        <v>345</v>
      </c>
      <c r="D591" s="176" t="s">
        <v>613</v>
      </c>
    </row>
    <row r="592" spans="3:4">
      <c r="C592" s="172" t="s">
        <v>345</v>
      </c>
      <c r="D592" s="176" t="s">
        <v>757</v>
      </c>
    </row>
    <row r="593" spans="3:4">
      <c r="C593" s="172" t="s">
        <v>345</v>
      </c>
      <c r="D593" s="176" t="s">
        <v>1203</v>
      </c>
    </row>
    <row r="594" spans="3:4">
      <c r="C594" s="172" t="s">
        <v>345</v>
      </c>
      <c r="D594" s="176" t="s">
        <v>998</v>
      </c>
    </row>
    <row r="595" spans="3:4">
      <c r="C595" s="172" t="s">
        <v>345</v>
      </c>
      <c r="D595" s="176" t="s">
        <v>560</v>
      </c>
    </row>
    <row r="596" spans="3:4">
      <c r="C596" s="172" t="s">
        <v>345</v>
      </c>
      <c r="D596" s="176" t="s">
        <v>349</v>
      </c>
    </row>
    <row r="597" spans="3:4">
      <c r="C597" s="172" t="s">
        <v>345</v>
      </c>
      <c r="D597" s="176" t="s">
        <v>1398</v>
      </c>
    </row>
    <row r="598" spans="3:4">
      <c r="C598" s="172" t="s">
        <v>345</v>
      </c>
      <c r="D598" s="176" t="s">
        <v>284</v>
      </c>
    </row>
    <row r="599" spans="3:4">
      <c r="C599" s="172" t="s">
        <v>345</v>
      </c>
      <c r="D599" s="176" t="s">
        <v>695</v>
      </c>
    </row>
    <row r="600" spans="3:4">
      <c r="C600" s="172" t="s">
        <v>345</v>
      </c>
      <c r="D600" s="176" t="s">
        <v>762</v>
      </c>
    </row>
    <row r="601" spans="3:4">
      <c r="C601" s="172" t="s">
        <v>345</v>
      </c>
      <c r="D601" s="176" t="s">
        <v>950</v>
      </c>
    </row>
    <row r="602" spans="3:4">
      <c r="C602" s="172" t="s">
        <v>345</v>
      </c>
      <c r="D602" s="176" t="s">
        <v>763</v>
      </c>
    </row>
    <row r="603" spans="3:4">
      <c r="C603" s="172" t="s">
        <v>345</v>
      </c>
      <c r="D603" s="176" t="s">
        <v>958</v>
      </c>
    </row>
    <row r="604" spans="3:4">
      <c r="C604" s="172" t="s">
        <v>345</v>
      </c>
      <c r="D604" s="176" t="s">
        <v>1209</v>
      </c>
    </row>
    <row r="605" spans="3:4">
      <c r="C605" s="172" t="s">
        <v>345</v>
      </c>
      <c r="D605" s="176" t="s">
        <v>721</v>
      </c>
    </row>
    <row r="606" spans="3:4">
      <c r="C606" s="172" t="s">
        <v>345</v>
      </c>
      <c r="D606" s="176" t="s">
        <v>459</v>
      </c>
    </row>
    <row r="607" spans="3:4">
      <c r="C607" s="172" t="s">
        <v>345</v>
      </c>
      <c r="D607" s="176" t="s">
        <v>4</v>
      </c>
    </row>
    <row r="608" spans="3:4">
      <c r="C608" s="172" t="s">
        <v>345</v>
      </c>
      <c r="D608" s="176" t="s">
        <v>57</v>
      </c>
    </row>
    <row r="609" spans="3:4">
      <c r="C609" s="172" t="s">
        <v>345</v>
      </c>
      <c r="D609" s="176" t="s">
        <v>1102</v>
      </c>
    </row>
    <row r="610" spans="3:4">
      <c r="C610" s="172" t="s">
        <v>345</v>
      </c>
      <c r="D610" s="176" t="s">
        <v>384</v>
      </c>
    </row>
    <row r="611" spans="3:4">
      <c r="C611" s="172" t="s">
        <v>345</v>
      </c>
      <c r="D611" s="176" t="s">
        <v>961</v>
      </c>
    </row>
    <row r="612" spans="3:4">
      <c r="C612" s="172" t="s">
        <v>345</v>
      </c>
      <c r="D612" s="176" t="s">
        <v>1400</v>
      </c>
    </row>
    <row r="613" spans="3:4">
      <c r="C613" s="172" t="s">
        <v>345</v>
      </c>
      <c r="D613" s="176" t="s">
        <v>1401</v>
      </c>
    </row>
    <row r="614" spans="3:4">
      <c r="C614" s="172" t="s">
        <v>345</v>
      </c>
      <c r="D614" s="176" t="s">
        <v>1402</v>
      </c>
    </row>
    <row r="615" spans="3:4">
      <c r="C615" s="172" t="s">
        <v>345</v>
      </c>
      <c r="D615" s="176" t="s">
        <v>960</v>
      </c>
    </row>
    <row r="616" spans="3:4">
      <c r="C616" s="172" t="s">
        <v>345</v>
      </c>
      <c r="D616" s="176" t="s">
        <v>322</v>
      </c>
    </row>
    <row r="617" spans="3:4">
      <c r="C617" s="172" t="s">
        <v>345</v>
      </c>
      <c r="D617" s="176" t="s">
        <v>1403</v>
      </c>
    </row>
    <row r="618" spans="3:4">
      <c r="C618" s="172" t="s">
        <v>345</v>
      </c>
      <c r="D618" s="176" t="s">
        <v>105</v>
      </c>
    </row>
    <row r="619" spans="3:4">
      <c r="C619" s="172" t="s">
        <v>345</v>
      </c>
      <c r="D619" s="176" t="s">
        <v>531</v>
      </c>
    </row>
    <row r="620" spans="3:4">
      <c r="C620" s="172" t="s">
        <v>345</v>
      </c>
      <c r="D620" s="176" t="s">
        <v>68</v>
      </c>
    </row>
    <row r="621" spans="3:4">
      <c r="C621" s="172" t="s">
        <v>345</v>
      </c>
      <c r="D621" s="176" t="s">
        <v>1405</v>
      </c>
    </row>
    <row r="622" spans="3:4">
      <c r="C622" s="172" t="s">
        <v>345</v>
      </c>
      <c r="D622" s="176" t="s">
        <v>1407</v>
      </c>
    </row>
    <row r="623" spans="3:4">
      <c r="C623" s="172" t="s">
        <v>345</v>
      </c>
      <c r="D623" s="176" t="s">
        <v>766</v>
      </c>
    </row>
    <row r="624" spans="3:4">
      <c r="C624" s="172" t="s">
        <v>345</v>
      </c>
      <c r="D624" s="176" t="s">
        <v>1408</v>
      </c>
    </row>
    <row r="625" spans="3:4">
      <c r="C625" s="172" t="s">
        <v>345</v>
      </c>
      <c r="D625" s="176" t="s">
        <v>1409</v>
      </c>
    </row>
    <row r="626" spans="3:4">
      <c r="C626" s="172" t="s">
        <v>345</v>
      </c>
      <c r="D626" s="176" t="s">
        <v>1410</v>
      </c>
    </row>
    <row r="627" spans="3:4">
      <c r="C627" s="172" t="s">
        <v>345</v>
      </c>
      <c r="D627" s="176" t="s">
        <v>1366</v>
      </c>
    </row>
    <row r="628" spans="3:4">
      <c r="C628" s="172" t="s">
        <v>345</v>
      </c>
      <c r="D628" s="176" t="s">
        <v>1411</v>
      </c>
    </row>
    <row r="629" spans="3:4">
      <c r="C629" s="172" t="s">
        <v>345</v>
      </c>
      <c r="D629" s="176" t="s">
        <v>1412</v>
      </c>
    </row>
    <row r="630" spans="3:4">
      <c r="C630" s="172" t="s">
        <v>345</v>
      </c>
      <c r="D630" s="176" t="s">
        <v>1414</v>
      </c>
    </row>
    <row r="631" spans="3:4">
      <c r="C631" s="172" t="s">
        <v>345</v>
      </c>
      <c r="D631" s="176" t="s">
        <v>1213</v>
      </c>
    </row>
    <row r="632" spans="3:4">
      <c r="C632" s="172" t="s">
        <v>345</v>
      </c>
      <c r="D632" s="176" t="s">
        <v>1162</v>
      </c>
    </row>
    <row r="633" spans="3:4">
      <c r="C633" s="172" t="s">
        <v>345</v>
      </c>
      <c r="D633" s="176" t="s">
        <v>829</v>
      </c>
    </row>
    <row r="634" spans="3:4">
      <c r="C634" s="172" t="s">
        <v>345</v>
      </c>
      <c r="D634" s="176" t="s">
        <v>866</v>
      </c>
    </row>
    <row r="635" spans="3:4">
      <c r="C635" s="172" t="s">
        <v>345</v>
      </c>
      <c r="D635" s="176" t="s">
        <v>1415</v>
      </c>
    </row>
    <row r="636" spans="3:4">
      <c r="C636" s="172" t="s">
        <v>21</v>
      </c>
      <c r="D636" s="176" t="s">
        <v>0</v>
      </c>
    </row>
    <row r="637" spans="3:4">
      <c r="C637" s="172" t="s">
        <v>21</v>
      </c>
      <c r="D637" s="176" t="s">
        <v>1418</v>
      </c>
    </row>
    <row r="638" spans="3:4">
      <c r="C638" s="172" t="s">
        <v>21</v>
      </c>
      <c r="D638" s="176" t="s">
        <v>1420</v>
      </c>
    </row>
    <row r="639" spans="3:4">
      <c r="C639" s="172" t="s">
        <v>21</v>
      </c>
      <c r="D639" s="176" t="s">
        <v>1421</v>
      </c>
    </row>
    <row r="640" spans="3:4">
      <c r="C640" s="172" t="s">
        <v>21</v>
      </c>
      <c r="D640" s="176" t="s">
        <v>368</v>
      </c>
    </row>
    <row r="641" spans="3:4">
      <c r="C641" s="172" t="s">
        <v>21</v>
      </c>
      <c r="D641" s="176" t="s">
        <v>630</v>
      </c>
    </row>
    <row r="642" spans="3:4">
      <c r="C642" s="172" t="s">
        <v>21</v>
      </c>
      <c r="D642" s="176" t="s">
        <v>1422</v>
      </c>
    </row>
    <row r="643" spans="3:4">
      <c r="C643" s="172" t="s">
        <v>21</v>
      </c>
      <c r="D643" s="176" t="s">
        <v>1423</v>
      </c>
    </row>
    <row r="644" spans="3:4">
      <c r="C644" s="172" t="s">
        <v>21</v>
      </c>
      <c r="D644" s="176" t="s">
        <v>1424</v>
      </c>
    </row>
    <row r="645" spans="3:4">
      <c r="C645" s="172" t="s">
        <v>21</v>
      </c>
      <c r="D645" s="176" t="s">
        <v>1425</v>
      </c>
    </row>
    <row r="646" spans="3:4">
      <c r="C646" s="172" t="s">
        <v>21</v>
      </c>
      <c r="D646" s="176" t="s">
        <v>1428</v>
      </c>
    </row>
    <row r="647" spans="3:4">
      <c r="C647" s="172" t="s">
        <v>21</v>
      </c>
      <c r="D647" s="176" t="s">
        <v>1429</v>
      </c>
    </row>
    <row r="648" spans="3:4">
      <c r="C648" s="172" t="s">
        <v>21</v>
      </c>
      <c r="D648" s="176" t="s">
        <v>1430</v>
      </c>
    </row>
    <row r="649" spans="3:4">
      <c r="C649" s="172" t="s">
        <v>21</v>
      </c>
      <c r="D649" s="176" t="s">
        <v>1431</v>
      </c>
    </row>
    <row r="650" spans="3:4">
      <c r="C650" s="172" t="s">
        <v>21</v>
      </c>
      <c r="D650" s="176" t="s">
        <v>1432</v>
      </c>
    </row>
    <row r="651" spans="3:4">
      <c r="C651" s="172" t="s">
        <v>21</v>
      </c>
      <c r="D651" s="176" t="s">
        <v>1433</v>
      </c>
    </row>
    <row r="652" spans="3:4">
      <c r="C652" s="172" t="s">
        <v>21</v>
      </c>
      <c r="D652" s="176" t="s">
        <v>1302</v>
      </c>
    </row>
    <row r="653" spans="3:4">
      <c r="C653" s="172" t="s">
        <v>21</v>
      </c>
      <c r="D653" s="176" t="s">
        <v>1434</v>
      </c>
    </row>
    <row r="654" spans="3:4">
      <c r="C654" s="172" t="s">
        <v>21</v>
      </c>
      <c r="D654" s="176" t="s">
        <v>1436</v>
      </c>
    </row>
    <row r="655" spans="3:4">
      <c r="C655" s="172" t="s">
        <v>21</v>
      </c>
      <c r="D655" s="176" t="s">
        <v>1437</v>
      </c>
    </row>
    <row r="656" spans="3:4">
      <c r="C656" s="172" t="s">
        <v>21</v>
      </c>
      <c r="D656" s="176" t="s">
        <v>1438</v>
      </c>
    </row>
    <row r="657" spans="3:4">
      <c r="C657" s="172" t="s">
        <v>21</v>
      </c>
      <c r="D657" s="176" t="s">
        <v>1441</v>
      </c>
    </row>
    <row r="658" spans="3:4">
      <c r="C658" s="172" t="s">
        <v>21</v>
      </c>
      <c r="D658" s="176" t="s">
        <v>24</v>
      </c>
    </row>
    <row r="659" spans="3:4">
      <c r="C659" s="172" t="s">
        <v>21</v>
      </c>
      <c r="D659" s="176" t="s">
        <v>127</v>
      </c>
    </row>
    <row r="660" spans="3:4">
      <c r="C660" s="172" t="s">
        <v>21</v>
      </c>
      <c r="D660" s="176" t="s">
        <v>622</v>
      </c>
    </row>
    <row r="661" spans="3:4">
      <c r="C661" s="172" t="s">
        <v>21</v>
      </c>
      <c r="D661" s="176" t="s">
        <v>259</v>
      </c>
    </row>
    <row r="662" spans="3:4">
      <c r="C662" s="172" t="s">
        <v>21</v>
      </c>
      <c r="D662" s="176" t="s">
        <v>477</v>
      </c>
    </row>
    <row r="663" spans="3:4">
      <c r="C663" s="172" t="s">
        <v>21</v>
      </c>
      <c r="D663" s="176" t="s">
        <v>484</v>
      </c>
    </row>
    <row r="664" spans="3:4">
      <c r="C664" s="172" t="s">
        <v>21</v>
      </c>
      <c r="D664" s="176" t="s">
        <v>351</v>
      </c>
    </row>
    <row r="665" spans="3:4">
      <c r="C665" s="172" t="s">
        <v>21</v>
      </c>
      <c r="D665" s="176" t="s">
        <v>627</v>
      </c>
    </row>
    <row r="666" spans="3:4">
      <c r="C666" s="172" t="s">
        <v>21</v>
      </c>
      <c r="D666" s="176" t="s">
        <v>415</v>
      </c>
    </row>
    <row r="667" spans="3:4">
      <c r="C667" s="172" t="s">
        <v>21</v>
      </c>
      <c r="D667" s="176" t="s">
        <v>1442</v>
      </c>
    </row>
    <row r="668" spans="3:4">
      <c r="C668" s="172" t="s">
        <v>21</v>
      </c>
      <c r="D668" s="176" t="s">
        <v>504</v>
      </c>
    </row>
    <row r="669" spans="3:4">
      <c r="C669" s="172" t="s">
        <v>21</v>
      </c>
      <c r="D669" s="176" t="s">
        <v>148</v>
      </c>
    </row>
    <row r="670" spans="3:4">
      <c r="C670" s="172" t="s">
        <v>21</v>
      </c>
      <c r="D670" s="176" t="s">
        <v>520</v>
      </c>
    </row>
    <row r="671" spans="3:4">
      <c r="C671" s="172" t="s">
        <v>21</v>
      </c>
      <c r="D671" s="176" t="s">
        <v>771</v>
      </c>
    </row>
    <row r="672" spans="3:4">
      <c r="C672" s="172" t="s">
        <v>21</v>
      </c>
      <c r="D672" s="176" t="s">
        <v>535</v>
      </c>
    </row>
    <row r="673" spans="3:4">
      <c r="C673" s="172" t="s">
        <v>21</v>
      </c>
      <c r="D673" s="176" t="s">
        <v>540</v>
      </c>
    </row>
    <row r="674" spans="3:4">
      <c r="C674" s="172" t="s">
        <v>21</v>
      </c>
      <c r="D674" s="176" t="s">
        <v>1443</v>
      </c>
    </row>
    <row r="675" spans="3:4">
      <c r="C675" s="172" t="s">
        <v>21</v>
      </c>
      <c r="D675" s="176" t="s">
        <v>222</v>
      </c>
    </row>
    <row r="676" spans="3:4">
      <c r="C676" s="172" t="s">
        <v>21</v>
      </c>
      <c r="D676" s="176" t="s">
        <v>637</v>
      </c>
    </row>
    <row r="677" spans="3:4">
      <c r="C677" s="172" t="s">
        <v>21</v>
      </c>
      <c r="D677" s="176" t="s">
        <v>9</v>
      </c>
    </row>
    <row r="678" spans="3:4">
      <c r="C678" s="172" t="s">
        <v>21</v>
      </c>
      <c r="D678" s="176" t="s">
        <v>541</v>
      </c>
    </row>
    <row r="679" spans="3:4">
      <c r="C679" s="172" t="s">
        <v>21</v>
      </c>
      <c r="D679" s="176" t="s">
        <v>965</v>
      </c>
    </row>
    <row r="680" spans="3:4">
      <c r="C680" s="172" t="s">
        <v>21</v>
      </c>
      <c r="D680" s="176" t="s">
        <v>1231</v>
      </c>
    </row>
    <row r="681" spans="3:4">
      <c r="C681" s="172" t="s">
        <v>21</v>
      </c>
      <c r="D681" s="176" t="s">
        <v>548</v>
      </c>
    </row>
    <row r="682" spans="3:4">
      <c r="C682" s="172" t="s">
        <v>21</v>
      </c>
      <c r="D682" s="176" t="s">
        <v>966</v>
      </c>
    </row>
    <row r="683" spans="3:4">
      <c r="C683" s="172" t="s">
        <v>21</v>
      </c>
      <c r="D683" s="176" t="s">
        <v>247</v>
      </c>
    </row>
    <row r="684" spans="3:4">
      <c r="C684" s="172" t="s">
        <v>21</v>
      </c>
      <c r="D684" s="176" t="s">
        <v>553</v>
      </c>
    </row>
    <row r="685" spans="3:4">
      <c r="C685" s="172" t="s">
        <v>21</v>
      </c>
      <c r="D685" s="176" t="s">
        <v>1444</v>
      </c>
    </row>
    <row r="686" spans="3:4">
      <c r="C686" s="172" t="s">
        <v>21</v>
      </c>
      <c r="D686" s="176" t="s">
        <v>782</v>
      </c>
    </row>
    <row r="687" spans="3:4">
      <c r="C687" s="172" t="s">
        <v>21</v>
      </c>
      <c r="D687" s="176" t="s">
        <v>708</v>
      </c>
    </row>
    <row r="688" spans="3:4">
      <c r="C688" s="172" t="s">
        <v>21</v>
      </c>
      <c r="D688" s="176" t="s">
        <v>970</v>
      </c>
    </row>
    <row r="689" spans="3:4">
      <c r="C689" s="172" t="s">
        <v>21</v>
      </c>
      <c r="D689" s="176" t="s">
        <v>811</v>
      </c>
    </row>
    <row r="690" spans="3:4">
      <c r="C690" s="172" t="s">
        <v>21</v>
      </c>
      <c r="D690" s="176" t="s">
        <v>1447</v>
      </c>
    </row>
    <row r="691" spans="3:4">
      <c r="C691" s="172" t="s">
        <v>21</v>
      </c>
      <c r="D691" s="176" t="s">
        <v>1396</v>
      </c>
    </row>
    <row r="692" spans="3:4">
      <c r="C692" s="172" t="s">
        <v>21</v>
      </c>
      <c r="D692" s="176" t="s">
        <v>1018</v>
      </c>
    </row>
    <row r="693" spans="3:4">
      <c r="C693" s="172" t="s">
        <v>21</v>
      </c>
      <c r="D693" s="176" t="s">
        <v>789</v>
      </c>
    </row>
    <row r="694" spans="3:4">
      <c r="C694" s="172" t="s">
        <v>21</v>
      </c>
      <c r="D694" s="176" t="s">
        <v>1448</v>
      </c>
    </row>
    <row r="695" spans="3:4">
      <c r="C695" s="172" t="s">
        <v>21</v>
      </c>
      <c r="D695" s="176" t="s">
        <v>1449</v>
      </c>
    </row>
    <row r="696" spans="3:4">
      <c r="C696" s="172" t="s">
        <v>21</v>
      </c>
      <c r="D696" s="176" t="s">
        <v>482</v>
      </c>
    </row>
    <row r="697" spans="3:4">
      <c r="C697" s="172" t="s">
        <v>21</v>
      </c>
      <c r="D697" s="176" t="s">
        <v>158</v>
      </c>
    </row>
    <row r="698" spans="3:4">
      <c r="C698" s="172" t="s">
        <v>356</v>
      </c>
      <c r="D698" s="176" t="s">
        <v>734</v>
      </c>
    </row>
    <row r="699" spans="3:4">
      <c r="C699" s="172" t="s">
        <v>356</v>
      </c>
      <c r="D699" s="176" t="s">
        <v>861</v>
      </c>
    </row>
    <row r="700" spans="3:4">
      <c r="C700" s="172" t="s">
        <v>356</v>
      </c>
      <c r="D700" s="176" t="s">
        <v>638</v>
      </c>
    </row>
    <row r="701" spans="3:4">
      <c r="C701" s="172" t="s">
        <v>356</v>
      </c>
      <c r="D701" s="176" t="s">
        <v>640</v>
      </c>
    </row>
    <row r="702" spans="3:4">
      <c r="C702" s="172" t="s">
        <v>356</v>
      </c>
      <c r="D702" s="176" t="s">
        <v>466</v>
      </c>
    </row>
    <row r="703" spans="3:4">
      <c r="C703" s="172" t="s">
        <v>356</v>
      </c>
      <c r="D703" s="176" t="s">
        <v>396</v>
      </c>
    </row>
    <row r="704" spans="3:4">
      <c r="C704" s="172" t="s">
        <v>356</v>
      </c>
      <c r="D704" s="176" t="s">
        <v>643</v>
      </c>
    </row>
    <row r="705" spans="3:4">
      <c r="C705" s="172" t="s">
        <v>356</v>
      </c>
      <c r="D705" s="176" t="s">
        <v>686</v>
      </c>
    </row>
    <row r="706" spans="3:4">
      <c r="C706" s="172" t="s">
        <v>356</v>
      </c>
      <c r="D706" s="176" t="s">
        <v>411</v>
      </c>
    </row>
    <row r="707" spans="3:4">
      <c r="C707" s="172" t="s">
        <v>356</v>
      </c>
      <c r="D707" s="176" t="s">
        <v>654</v>
      </c>
    </row>
    <row r="708" spans="3:4">
      <c r="C708" s="172" t="s">
        <v>356</v>
      </c>
      <c r="D708" s="176" t="s">
        <v>429</v>
      </c>
    </row>
    <row r="709" spans="3:4">
      <c r="C709" s="172" t="s">
        <v>356</v>
      </c>
      <c r="D709" s="176" t="s">
        <v>971</v>
      </c>
    </row>
    <row r="710" spans="3:4">
      <c r="C710" s="172" t="s">
        <v>356</v>
      </c>
      <c r="D710" s="176" t="s">
        <v>559</v>
      </c>
    </row>
    <row r="711" spans="3:4">
      <c r="C711" s="172" t="s">
        <v>356</v>
      </c>
      <c r="D711" s="176" t="s">
        <v>787</v>
      </c>
    </row>
    <row r="712" spans="3:4">
      <c r="C712" s="172" t="s">
        <v>356</v>
      </c>
      <c r="D712" s="176" t="s">
        <v>790</v>
      </c>
    </row>
    <row r="713" spans="3:4">
      <c r="C713" s="172" t="s">
        <v>356</v>
      </c>
      <c r="D713" s="176" t="s">
        <v>1237</v>
      </c>
    </row>
    <row r="714" spans="3:4">
      <c r="C714" s="172" t="s">
        <v>356</v>
      </c>
      <c r="D714" s="176" t="s">
        <v>281</v>
      </c>
    </row>
    <row r="715" spans="3:4">
      <c r="C715" s="172" t="s">
        <v>356</v>
      </c>
      <c r="D715" s="176" t="s">
        <v>1451</v>
      </c>
    </row>
    <row r="716" spans="3:4">
      <c r="C716" s="172" t="s">
        <v>356</v>
      </c>
      <c r="D716" s="176" t="s">
        <v>483</v>
      </c>
    </row>
    <row r="717" spans="3:4">
      <c r="C717" s="172" t="s">
        <v>356</v>
      </c>
      <c r="D717" s="176" t="s">
        <v>14</v>
      </c>
    </row>
    <row r="718" spans="3:4">
      <c r="C718" s="172" t="s">
        <v>356</v>
      </c>
      <c r="D718" s="176" t="s">
        <v>796</v>
      </c>
    </row>
    <row r="719" spans="3:4">
      <c r="C719" s="172" t="s">
        <v>356</v>
      </c>
      <c r="D719" s="176" t="s">
        <v>972</v>
      </c>
    </row>
    <row r="720" spans="3:4">
      <c r="C720" s="172" t="s">
        <v>356</v>
      </c>
      <c r="D720" s="176" t="s">
        <v>242</v>
      </c>
    </row>
    <row r="721" spans="3:4">
      <c r="C721" s="172" t="s">
        <v>356</v>
      </c>
      <c r="D721" s="176" t="s">
        <v>1452</v>
      </c>
    </row>
    <row r="722" spans="3:4">
      <c r="C722" s="172" t="s">
        <v>356</v>
      </c>
      <c r="D722" s="176" t="s">
        <v>1453</v>
      </c>
    </row>
    <row r="723" spans="3:4">
      <c r="C723" s="172" t="s">
        <v>356</v>
      </c>
      <c r="D723" s="176" t="s">
        <v>1456</v>
      </c>
    </row>
    <row r="724" spans="3:4">
      <c r="C724" s="172" t="s">
        <v>356</v>
      </c>
      <c r="D724" s="176" t="s">
        <v>1457</v>
      </c>
    </row>
    <row r="725" spans="3:4">
      <c r="C725" s="172" t="s">
        <v>356</v>
      </c>
      <c r="D725" s="176" t="s">
        <v>1458</v>
      </c>
    </row>
    <row r="726" spans="3:4">
      <c r="C726" s="172" t="s">
        <v>356</v>
      </c>
      <c r="D726" s="176" t="s">
        <v>363</v>
      </c>
    </row>
    <row r="727" spans="3:4">
      <c r="C727" s="172" t="s">
        <v>356</v>
      </c>
      <c r="D727" s="176" t="s">
        <v>1459</v>
      </c>
    </row>
    <row r="728" spans="3:4">
      <c r="C728" s="172" t="s">
        <v>356</v>
      </c>
      <c r="D728" s="176" t="s">
        <v>1463</v>
      </c>
    </row>
    <row r="729" spans="3:4">
      <c r="C729" s="172" t="s">
        <v>356</v>
      </c>
      <c r="D729" s="176" t="s">
        <v>801</v>
      </c>
    </row>
    <row r="730" spans="3:4">
      <c r="C730" s="172" t="s">
        <v>356</v>
      </c>
      <c r="D730" s="176" t="s">
        <v>974</v>
      </c>
    </row>
    <row r="731" spans="3:4">
      <c r="C731" s="172" t="s">
        <v>185</v>
      </c>
      <c r="D731" s="176" t="s">
        <v>392</v>
      </c>
    </row>
    <row r="732" spans="3:4">
      <c r="C732" s="172" t="s">
        <v>185</v>
      </c>
      <c r="D732" s="176" t="s">
        <v>312</v>
      </c>
    </row>
    <row r="733" spans="3:4">
      <c r="C733" s="172" t="s">
        <v>185</v>
      </c>
      <c r="D733" s="176" t="s">
        <v>1464</v>
      </c>
    </row>
    <row r="734" spans="3:4">
      <c r="C734" s="172" t="s">
        <v>185</v>
      </c>
      <c r="D734" s="176" t="s">
        <v>52</v>
      </c>
    </row>
    <row r="735" spans="3:4">
      <c r="C735" s="172" t="s">
        <v>185</v>
      </c>
      <c r="D735" s="176" t="s">
        <v>587</v>
      </c>
    </row>
    <row r="736" spans="3:4">
      <c r="C736" s="172" t="s">
        <v>185</v>
      </c>
      <c r="D736" s="176" t="s">
        <v>1465</v>
      </c>
    </row>
    <row r="737" spans="3:4">
      <c r="C737" s="172" t="s">
        <v>185</v>
      </c>
      <c r="D737" s="176" t="s">
        <v>1467</v>
      </c>
    </row>
    <row r="738" spans="3:4">
      <c r="C738" s="172" t="s">
        <v>185</v>
      </c>
      <c r="D738" s="176" t="s">
        <v>1001</v>
      </c>
    </row>
    <row r="739" spans="3:4">
      <c r="C739" s="172" t="s">
        <v>185</v>
      </c>
      <c r="D739" s="176" t="s">
        <v>987</v>
      </c>
    </row>
    <row r="740" spans="3:4">
      <c r="C740" s="172" t="s">
        <v>185</v>
      </c>
      <c r="D740" s="176" t="s">
        <v>909</v>
      </c>
    </row>
    <row r="741" spans="3:4">
      <c r="C741" s="172" t="s">
        <v>185</v>
      </c>
      <c r="D741" s="176" t="s">
        <v>870</v>
      </c>
    </row>
    <row r="742" spans="3:4">
      <c r="C742" s="172" t="s">
        <v>185</v>
      </c>
      <c r="D742" s="176" t="s">
        <v>1469</v>
      </c>
    </row>
    <row r="743" spans="3:4">
      <c r="C743" s="172" t="s">
        <v>185</v>
      </c>
      <c r="D743" s="176" t="s">
        <v>1462</v>
      </c>
    </row>
    <row r="744" spans="3:4">
      <c r="C744" s="172" t="s">
        <v>185</v>
      </c>
      <c r="D744" s="176" t="s">
        <v>1471</v>
      </c>
    </row>
    <row r="745" spans="3:4">
      <c r="C745" s="172" t="s">
        <v>185</v>
      </c>
      <c r="D745" s="176" t="s">
        <v>63</v>
      </c>
    </row>
    <row r="746" spans="3:4">
      <c r="C746" s="172" t="s">
        <v>185</v>
      </c>
      <c r="D746" s="176" t="s">
        <v>1472</v>
      </c>
    </row>
    <row r="747" spans="3:4">
      <c r="C747" s="172" t="s">
        <v>185</v>
      </c>
      <c r="D747" s="176" t="s">
        <v>1359</v>
      </c>
    </row>
    <row r="748" spans="3:4">
      <c r="C748" s="172" t="s">
        <v>185</v>
      </c>
      <c r="D748" s="176" t="s">
        <v>1473</v>
      </c>
    </row>
    <row r="749" spans="3:4">
      <c r="C749" s="172" t="s">
        <v>185</v>
      </c>
      <c r="D749" s="176" t="s">
        <v>1475</v>
      </c>
    </row>
    <row r="750" spans="3:4">
      <c r="C750" s="172" t="s">
        <v>185</v>
      </c>
      <c r="D750" s="176" t="s">
        <v>1476</v>
      </c>
    </row>
    <row r="751" spans="3:4">
      <c r="C751" s="172" t="s">
        <v>185</v>
      </c>
      <c r="D751" s="176" t="s">
        <v>678</v>
      </c>
    </row>
    <row r="752" spans="3:4">
      <c r="C752" s="172" t="s">
        <v>185</v>
      </c>
      <c r="D752" s="176" t="s">
        <v>739</v>
      </c>
    </row>
    <row r="753" spans="3:4">
      <c r="C753" s="172" t="s">
        <v>185</v>
      </c>
      <c r="D753" s="176" t="s">
        <v>1479</v>
      </c>
    </row>
    <row r="754" spans="3:4">
      <c r="C754" s="172" t="s">
        <v>185</v>
      </c>
      <c r="D754" s="176" t="s">
        <v>298</v>
      </c>
    </row>
    <row r="755" spans="3:4">
      <c r="C755" s="172" t="s">
        <v>185</v>
      </c>
      <c r="D755" s="176" t="s">
        <v>1143</v>
      </c>
    </row>
    <row r="756" spans="3:4">
      <c r="C756" s="172" t="s">
        <v>185</v>
      </c>
      <c r="D756" s="176" t="s">
        <v>1480</v>
      </c>
    </row>
    <row r="757" spans="3:4">
      <c r="C757" s="172" t="s">
        <v>185</v>
      </c>
      <c r="D757" s="176" t="s">
        <v>731</v>
      </c>
    </row>
    <row r="758" spans="3:4">
      <c r="C758" s="172" t="s">
        <v>185</v>
      </c>
      <c r="D758" s="176" t="s">
        <v>489</v>
      </c>
    </row>
    <row r="759" spans="3:4">
      <c r="C759" s="172" t="s">
        <v>185</v>
      </c>
      <c r="D759" s="176" t="s">
        <v>474</v>
      </c>
    </row>
    <row r="760" spans="3:4">
      <c r="C760" s="172" t="s">
        <v>185</v>
      </c>
      <c r="D760" s="176" t="s">
        <v>810</v>
      </c>
    </row>
    <row r="761" spans="3:4">
      <c r="C761" s="172" t="s">
        <v>366</v>
      </c>
      <c r="D761" s="176" t="s">
        <v>1224</v>
      </c>
    </row>
    <row r="762" spans="3:4">
      <c r="C762" s="172" t="s">
        <v>366</v>
      </c>
      <c r="D762" s="176" t="s">
        <v>1335</v>
      </c>
    </row>
    <row r="763" spans="3:4">
      <c r="C763" s="172" t="s">
        <v>366</v>
      </c>
      <c r="D763" s="176" t="s">
        <v>176</v>
      </c>
    </row>
    <row r="764" spans="3:4">
      <c r="C764" s="172" t="s">
        <v>366</v>
      </c>
      <c r="D764" s="176" t="s">
        <v>1481</v>
      </c>
    </row>
    <row r="765" spans="3:4">
      <c r="C765" s="172" t="s">
        <v>366</v>
      </c>
      <c r="D765" s="176" t="s">
        <v>418</v>
      </c>
    </row>
    <row r="766" spans="3:4">
      <c r="C766" s="172" t="s">
        <v>366</v>
      </c>
      <c r="D766" s="176" t="s">
        <v>1483</v>
      </c>
    </row>
    <row r="767" spans="3:4">
      <c r="C767" s="172" t="s">
        <v>366</v>
      </c>
      <c r="D767" s="176" t="s">
        <v>1484</v>
      </c>
    </row>
    <row r="768" spans="3:4">
      <c r="C768" s="172" t="s">
        <v>366</v>
      </c>
      <c r="D768" s="176" t="s">
        <v>1193</v>
      </c>
    </row>
    <row r="769" spans="3:4">
      <c r="C769" s="172" t="s">
        <v>366</v>
      </c>
      <c r="D769" s="176" t="s">
        <v>1485</v>
      </c>
    </row>
    <row r="770" spans="3:4">
      <c r="C770" s="172" t="s">
        <v>366</v>
      </c>
      <c r="D770" s="176" t="s">
        <v>1487</v>
      </c>
    </row>
    <row r="771" spans="3:4">
      <c r="C771" s="172" t="s">
        <v>366</v>
      </c>
      <c r="D771" s="176" t="s">
        <v>1489</v>
      </c>
    </row>
    <row r="772" spans="3:4">
      <c r="C772" s="172" t="s">
        <v>366</v>
      </c>
      <c r="D772" s="176" t="s">
        <v>1491</v>
      </c>
    </row>
    <row r="773" spans="3:4">
      <c r="C773" s="172" t="s">
        <v>366</v>
      </c>
      <c r="D773" s="176" t="s">
        <v>252</v>
      </c>
    </row>
    <row r="774" spans="3:4">
      <c r="C774" s="172" t="s">
        <v>366</v>
      </c>
      <c r="D774" s="176" t="s">
        <v>1493</v>
      </c>
    </row>
    <row r="775" spans="3:4">
      <c r="C775" s="172" t="s">
        <v>366</v>
      </c>
      <c r="D775" s="176" t="s">
        <v>1223</v>
      </c>
    </row>
    <row r="776" spans="3:4">
      <c r="C776" s="172" t="s">
        <v>373</v>
      </c>
      <c r="D776" s="176" t="s">
        <v>1226</v>
      </c>
    </row>
    <row r="777" spans="3:4">
      <c r="C777" s="172" t="s">
        <v>373</v>
      </c>
      <c r="D777" s="176" t="s">
        <v>1494</v>
      </c>
    </row>
    <row r="778" spans="3:4">
      <c r="C778" s="172" t="s">
        <v>373</v>
      </c>
      <c r="D778" s="176" t="s">
        <v>1496</v>
      </c>
    </row>
    <row r="779" spans="3:4">
      <c r="C779" s="172" t="s">
        <v>373</v>
      </c>
      <c r="D779" s="176" t="s">
        <v>237</v>
      </c>
    </row>
    <row r="780" spans="3:4">
      <c r="C780" s="172" t="s">
        <v>373</v>
      </c>
      <c r="D780" s="176" t="s">
        <v>1498</v>
      </c>
    </row>
    <row r="781" spans="3:4">
      <c r="C781" s="172" t="s">
        <v>373</v>
      </c>
      <c r="D781" s="176" t="s">
        <v>1470</v>
      </c>
    </row>
    <row r="782" spans="3:4">
      <c r="C782" s="172" t="s">
        <v>373</v>
      </c>
      <c r="D782" s="176" t="s">
        <v>1500</v>
      </c>
    </row>
    <row r="783" spans="3:4">
      <c r="C783" s="172" t="s">
        <v>373</v>
      </c>
      <c r="D783" s="176" t="s">
        <v>1501</v>
      </c>
    </row>
    <row r="784" spans="3:4">
      <c r="C784" s="172" t="s">
        <v>373</v>
      </c>
      <c r="D784" s="176" t="s">
        <v>1293</v>
      </c>
    </row>
    <row r="785" spans="3:4">
      <c r="C785" s="172" t="s">
        <v>373</v>
      </c>
      <c r="D785" s="176" t="s">
        <v>1502</v>
      </c>
    </row>
    <row r="786" spans="3:4">
      <c r="C786" s="172" t="s">
        <v>373</v>
      </c>
      <c r="D786" s="176" t="s">
        <v>595</v>
      </c>
    </row>
    <row r="787" spans="3:4">
      <c r="C787" s="172" t="s">
        <v>373</v>
      </c>
      <c r="D787" s="176" t="s">
        <v>1240</v>
      </c>
    </row>
    <row r="788" spans="3:4">
      <c r="C788" s="172" t="s">
        <v>373</v>
      </c>
      <c r="D788" s="176" t="s">
        <v>1503</v>
      </c>
    </row>
    <row r="789" spans="3:4">
      <c r="C789" s="172" t="s">
        <v>373</v>
      </c>
      <c r="D789" s="176" t="s">
        <v>1113</v>
      </c>
    </row>
    <row r="790" spans="3:4">
      <c r="C790" s="172" t="s">
        <v>373</v>
      </c>
      <c r="D790" s="176" t="s">
        <v>3</v>
      </c>
    </row>
    <row r="791" spans="3:4">
      <c r="C791" s="172" t="s">
        <v>373</v>
      </c>
      <c r="D791" s="176" t="s">
        <v>1192</v>
      </c>
    </row>
    <row r="792" spans="3:4">
      <c r="C792" s="172" t="s">
        <v>373</v>
      </c>
      <c r="D792" s="176" t="s">
        <v>1504</v>
      </c>
    </row>
    <row r="793" spans="3:4">
      <c r="C793" s="172" t="s">
        <v>373</v>
      </c>
      <c r="D793" s="176" t="s">
        <v>1506</v>
      </c>
    </row>
    <row r="794" spans="3:4">
      <c r="C794" s="172" t="s">
        <v>373</v>
      </c>
      <c r="D794" s="176" t="s">
        <v>542</v>
      </c>
    </row>
    <row r="795" spans="3:4">
      <c r="C795" s="172" t="s">
        <v>382</v>
      </c>
      <c r="D795" s="176" t="s">
        <v>1232</v>
      </c>
    </row>
    <row r="796" spans="3:4">
      <c r="C796" s="172" t="s">
        <v>382</v>
      </c>
      <c r="D796" s="176" t="s">
        <v>1135</v>
      </c>
    </row>
    <row r="797" spans="3:4">
      <c r="C797" s="172" t="s">
        <v>382</v>
      </c>
      <c r="D797" s="176" t="s">
        <v>1507</v>
      </c>
    </row>
    <row r="798" spans="3:4">
      <c r="C798" s="172" t="s">
        <v>382</v>
      </c>
      <c r="D798" s="176" t="s">
        <v>1111</v>
      </c>
    </row>
    <row r="799" spans="3:4">
      <c r="C799" s="172" t="s">
        <v>382</v>
      </c>
      <c r="D799" s="176" t="s">
        <v>168</v>
      </c>
    </row>
    <row r="800" spans="3:4">
      <c r="C800" s="172" t="s">
        <v>382</v>
      </c>
      <c r="D800" s="176" t="s">
        <v>420</v>
      </c>
    </row>
    <row r="801" spans="3:4">
      <c r="C801" s="172" t="s">
        <v>382</v>
      </c>
      <c r="D801" s="176" t="s">
        <v>41</v>
      </c>
    </row>
    <row r="802" spans="3:4">
      <c r="C802" s="172" t="s">
        <v>382</v>
      </c>
      <c r="D802" s="176" t="s">
        <v>1225</v>
      </c>
    </row>
    <row r="803" spans="3:4">
      <c r="C803" s="172" t="s">
        <v>382</v>
      </c>
      <c r="D803" s="176" t="s">
        <v>1508</v>
      </c>
    </row>
    <row r="804" spans="3:4">
      <c r="C804" s="172" t="s">
        <v>382</v>
      </c>
      <c r="D804" s="176" t="s">
        <v>1510</v>
      </c>
    </row>
    <row r="805" spans="3:4">
      <c r="C805" s="172" t="s">
        <v>382</v>
      </c>
      <c r="D805" s="176" t="s">
        <v>726</v>
      </c>
    </row>
    <row r="806" spans="3:4">
      <c r="C806" s="172" t="s">
        <v>382</v>
      </c>
      <c r="D806" s="176" t="s">
        <v>1511</v>
      </c>
    </row>
    <row r="807" spans="3:4">
      <c r="C807" s="172" t="s">
        <v>382</v>
      </c>
      <c r="D807" s="176" t="s">
        <v>438</v>
      </c>
    </row>
    <row r="808" spans="3:4">
      <c r="C808" s="172" t="s">
        <v>382</v>
      </c>
      <c r="D808" s="176" t="s">
        <v>1512</v>
      </c>
    </row>
    <row r="809" spans="3:4">
      <c r="C809" s="172" t="s">
        <v>382</v>
      </c>
      <c r="D809" s="176" t="s">
        <v>792</v>
      </c>
    </row>
    <row r="810" spans="3:4">
      <c r="C810" s="172" t="s">
        <v>382</v>
      </c>
      <c r="D810" s="176" t="s">
        <v>451</v>
      </c>
    </row>
    <row r="811" spans="3:4">
      <c r="C811" s="172" t="s">
        <v>382</v>
      </c>
      <c r="D811" s="176" t="s">
        <v>1513</v>
      </c>
    </row>
    <row r="812" spans="3:4">
      <c r="C812" s="172" t="s">
        <v>385</v>
      </c>
      <c r="D812" s="176" t="s">
        <v>809</v>
      </c>
    </row>
    <row r="813" spans="3:4">
      <c r="C813" s="172" t="s">
        <v>385</v>
      </c>
      <c r="D813" s="176" t="s">
        <v>1515</v>
      </c>
    </row>
    <row r="814" spans="3:4">
      <c r="C814" s="172" t="s">
        <v>385</v>
      </c>
      <c r="D814" s="176" t="s">
        <v>1516</v>
      </c>
    </row>
    <row r="815" spans="3:4">
      <c r="C815" s="172" t="s">
        <v>385</v>
      </c>
      <c r="D815" s="176" t="s">
        <v>855</v>
      </c>
    </row>
    <row r="816" spans="3:4">
      <c r="C816" s="172" t="s">
        <v>385</v>
      </c>
      <c r="D816" s="176" t="s">
        <v>1151</v>
      </c>
    </row>
    <row r="817" spans="3:4">
      <c r="C817" s="172" t="s">
        <v>385</v>
      </c>
      <c r="D817" s="176" t="s">
        <v>468</v>
      </c>
    </row>
    <row r="818" spans="3:4">
      <c r="C818" s="172" t="s">
        <v>385</v>
      </c>
      <c r="D818" s="176" t="s">
        <v>1517</v>
      </c>
    </row>
    <row r="819" spans="3:4">
      <c r="C819" s="172" t="s">
        <v>385</v>
      </c>
      <c r="D819" s="176" t="s">
        <v>1519</v>
      </c>
    </row>
    <row r="820" spans="3:4">
      <c r="C820" s="172" t="s">
        <v>385</v>
      </c>
      <c r="D820" s="176" t="s">
        <v>1520</v>
      </c>
    </row>
    <row r="821" spans="3:4">
      <c r="C821" s="172" t="s">
        <v>385</v>
      </c>
      <c r="D821" s="176" t="s">
        <v>1012</v>
      </c>
    </row>
    <row r="822" spans="3:4">
      <c r="C822" s="172" t="s">
        <v>385</v>
      </c>
      <c r="D822" s="176" t="s">
        <v>145</v>
      </c>
    </row>
    <row r="823" spans="3:4">
      <c r="C823" s="172" t="s">
        <v>385</v>
      </c>
      <c r="D823" s="176" t="s">
        <v>1521</v>
      </c>
    </row>
    <row r="824" spans="3:4">
      <c r="C824" s="172" t="s">
        <v>385</v>
      </c>
      <c r="D824" s="176" t="s">
        <v>1522</v>
      </c>
    </row>
    <row r="825" spans="3:4">
      <c r="C825" s="172" t="s">
        <v>385</v>
      </c>
      <c r="D825" s="176" t="s">
        <v>1110</v>
      </c>
    </row>
    <row r="826" spans="3:4">
      <c r="C826" s="172" t="s">
        <v>385</v>
      </c>
      <c r="D826" s="176" t="s">
        <v>1523</v>
      </c>
    </row>
    <row r="827" spans="3:4">
      <c r="C827" s="172" t="s">
        <v>385</v>
      </c>
      <c r="D827" s="176" t="s">
        <v>165</v>
      </c>
    </row>
    <row r="828" spans="3:4">
      <c r="C828" s="172" t="s">
        <v>385</v>
      </c>
      <c r="D828" s="176" t="s">
        <v>1014</v>
      </c>
    </row>
    <row r="829" spans="3:4">
      <c r="C829" s="172" t="s">
        <v>385</v>
      </c>
      <c r="D829" s="176" t="s">
        <v>1525</v>
      </c>
    </row>
    <row r="830" spans="3:4">
      <c r="C830" s="172" t="s">
        <v>385</v>
      </c>
      <c r="D830" s="176" t="s">
        <v>1127</v>
      </c>
    </row>
    <row r="831" spans="3:4">
      <c r="C831" s="172" t="s">
        <v>385</v>
      </c>
      <c r="D831" s="176" t="s">
        <v>1466</v>
      </c>
    </row>
    <row r="832" spans="3:4">
      <c r="C832" s="172" t="s">
        <v>385</v>
      </c>
      <c r="D832" s="176" t="s">
        <v>1526</v>
      </c>
    </row>
    <row r="833" spans="3:4">
      <c r="C833" s="172" t="s">
        <v>385</v>
      </c>
      <c r="D833" s="176" t="s">
        <v>60</v>
      </c>
    </row>
    <row r="834" spans="3:4">
      <c r="C834" s="172" t="s">
        <v>385</v>
      </c>
      <c r="D834" s="176" t="s">
        <v>1505</v>
      </c>
    </row>
    <row r="835" spans="3:4">
      <c r="C835" s="172" t="s">
        <v>385</v>
      </c>
      <c r="D835" s="176" t="s">
        <v>1529</v>
      </c>
    </row>
    <row r="836" spans="3:4">
      <c r="C836" s="172" t="s">
        <v>385</v>
      </c>
      <c r="D836" s="176" t="s">
        <v>1530</v>
      </c>
    </row>
    <row r="837" spans="3:4">
      <c r="C837" s="172" t="s">
        <v>385</v>
      </c>
      <c r="D837" s="176" t="s">
        <v>1531</v>
      </c>
    </row>
    <row r="838" spans="3:4">
      <c r="C838" s="172" t="s">
        <v>385</v>
      </c>
      <c r="D838" s="176" t="s">
        <v>1532</v>
      </c>
    </row>
    <row r="839" spans="3:4">
      <c r="C839" s="172" t="s">
        <v>390</v>
      </c>
      <c r="D839" s="176" t="s">
        <v>992</v>
      </c>
    </row>
    <row r="840" spans="3:4">
      <c r="C840" s="172" t="s">
        <v>390</v>
      </c>
      <c r="D840" s="176" t="s">
        <v>1210</v>
      </c>
    </row>
    <row r="841" spans="3:4">
      <c r="C841" s="172" t="s">
        <v>390</v>
      </c>
      <c r="D841" s="176" t="s">
        <v>35</v>
      </c>
    </row>
    <row r="842" spans="3:4">
      <c r="C842" s="172" t="s">
        <v>390</v>
      </c>
      <c r="D842" s="176" t="s">
        <v>1060</v>
      </c>
    </row>
    <row r="843" spans="3:4">
      <c r="C843" s="172" t="s">
        <v>390</v>
      </c>
      <c r="D843" s="176" t="s">
        <v>446</v>
      </c>
    </row>
    <row r="844" spans="3:4">
      <c r="C844" s="172" t="s">
        <v>390</v>
      </c>
      <c r="D844" s="176" t="s">
        <v>1533</v>
      </c>
    </row>
    <row r="845" spans="3:4">
      <c r="C845" s="172" t="s">
        <v>390</v>
      </c>
      <c r="D845" s="176" t="s">
        <v>1291</v>
      </c>
    </row>
    <row r="846" spans="3:4">
      <c r="C846" s="172" t="s">
        <v>390</v>
      </c>
      <c r="D846" s="176" t="s">
        <v>1535</v>
      </c>
    </row>
    <row r="847" spans="3:4">
      <c r="C847" s="172" t="s">
        <v>390</v>
      </c>
      <c r="D847" s="176" t="s">
        <v>918</v>
      </c>
    </row>
    <row r="848" spans="3:4">
      <c r="C848" s="172" t="s">
        <v>390</v>
      </c>
      <c r="D848" s="176" t="s">
        <v>1539</v>
      </c>
    </row>
    <row r="849" spans="3:4">
      <c r="C849" s="172" t="s">
        <v>390</v>
      </c>
      <c r="D849" s="176" t="s">
        <v>393</v>
      </c>
    </row>
    <row r="850" spans="3:4">
      <c r="C850" s="172" t="s">
        <v>390</v>
      </c>
      <c r="D850" s="176" t="s">
        <v>209</v>
      </c>
    </row>
    <row r="851" spans="3:4">
      <c r="C851" s="172" t="s">
        <v>390</v>
      </c>
      <c r="D851" s="176" t="s">
        <v>1542</v>
      </c>
    </row>
    <row r="852" spans="3:4">
      <c r="C852" s="172" t="s">
        <v>390</v>
      </c>
      <c r="D852" s="176" t="s">
        <v>1543</v>
      </c>
    </row>
    <row r="853" spans="3:4">
      <c r="C853" s="172" t="s">
        <v>390</v>
      </c>
      <c r="D853" s="176" t="s">
        <v>1199</v>
      </c>
    </row>
    <row r="854" spans="3:4">
      <c r="C854" s="172" t="s">
        <v>390</v>
      </c>
      <c r="D854" s="176" t="s">
        <v>386</v>
      </c>
    </row>
    <row r="855" spans="3:4">
      <c r="C855" s="172" t="s">
        <v>390</v>
      </c>
      <c r="D855" s="176" t="s">
        <v>1544</v>
      </c>
    </row>
    <row r="856" spans="3:4">
      <c r="C856" s="172" t="s">
        <v>390</v>
      </c>
      <c r="D856" s="176" t="s">
        <v>1545</v>
      </c>
    </row>
    <row r="857" spans="3:4">
      <c r="C857" s="172" t="s">
        <v>390</v>
      </c>
      <c r="D857" s="176" t="s">
        <v>1009</v>
      </c>
    </row>
    <row r="858" spans="3:4">
      <c r="C858" s="172" t="s">
        <v>390</v>
      </c>
      <c r="D858" s="176" t="s">
        <v>534</v>
      </c>
    </row>
    <row r="859" spans="3:4">
      <c r="C859" s="172" t="s">
        <v>390</v>
      </c>
      <c r="D859" s="176" t="s">
        <v>1547</v>
      </c>
    </row>
    <row r="860" spans="3:4">
      <c r="C860" s="172" t="s">
        <v>390</v>
      </c>
      <c r="D860" s="176" t="s">
        <v>1124</v>
      </c>
    </row>
    <row r="861" spans="3:4">
      <c r="C861" s="172" t="s">
        <v>390</v>
      </c>
      <c r="D861" s="176" t="s">
        <v>1549</v>
      </c>
    </row>
    <row r="862" spans="3:4">
      <c r="C862" s="172" t="s">
        <v>390</v>
      </c>
      <c r="D862" s="176" t="s">
        <v>1550</v>
      </c>
    </row>
    <row r="863" spans="3:4">
      <c r="C863" s="172" t="s">
        <v>390</v>
      </c>
      <c r="D863" s="176" t="s">
        <v>1538</v>
      </c>
    </row>
    <row r="864" spans="3:4">
      <c r="C864" s="172" t="s">
        <v>390</v>
      </c>
      <c r="D864" s="176" t="s">
        <v>1552</v>
      </c>
    </row>
    <row r="865" spans="3:4">
      <c r="C865" s="172" t="s">
        <v>390</v>
      </c>
      <c r="D865" s="176" t="s">
        <v>1554</v>
      </c>
    </row>
    <row r="866" spans="3:4">
      <c r="C866" s="172" t="s">
        <v>390</v>
      </c>
      <c r="D866" s="176" t="s">
        <v>1555</v>
      </c>
    </row>
    <row r="867" spans="3:4">
      <c r="C867" s="172" t="s">
        <v>390</v>
      </c>
      <c r="D867" s="176" t="s">
        <v>1557</v>
      </c>
    </row>
    <row r="868" spans="3:4">
      <c r="C868" s="172" t="s">
        <v>390</v>
      </c>
      <c r="D868" s="176" t="s">
        <v>1558</v>
      </c>
    </row>
    <row r="869" spans="3:4">
      <c r="C869" s="172" t="s">
        <v>390</v>
      </c>
      <c r="D869" s="176" t="s">
        <v>1249</v>
      </c>
    </row>
    <row r="870" spans="3:4">
      <c r="C870" s="172" t="s">
        <v>390</v>
      </c>
      <c r="D870" s="176" t="s">
        <v>1560</v>
      </c>
    </row>
    <row r="871" spans="3:4">
      <c r="C871" s="172" t="s">
        <v>390</v>
      </c>
      <c r="D871" s="176" t="s">
        <v>1562</v>
      </c>
    </row>
    <row r="872" spans="3:4">
      <c r="C872" s="172" t="s">
        <v>390</v>
      </c>
      <c r="D872" s="176" t="s">
        <v>1565</v>
      </c>
    </row>
    <row r="873" spans="3:4">
      <c r="C873" s="172" t="s">
        <v>390</v>
      </c>
      <c r="D873" s="176" t="s">
        <v>183</v>
      </c>
    </row>
    <row r="874" spans="3:4">
      <c r="C874" s="172" t="s">
        <v>390</v>
      </c>
      <c r="D874" s="176" t="s">
        <v>1567</v>
      </c>
    </row>
    <row r="875" spans="3:4">
      <c r="C875" s="172" t="s">
        <v>390</v>
      </c>
      <c r="D875" s="176" t="s">
        <v>671</v>
      </c>
    </row>
    <row r="876" spans="3:4">
      <c r="C876" s="172" t="s">
        <v>390</v>
      </c>
      <c r="D876" s="176" t="s">
        <v>1569</v>
      </c>
    </row>
    <row r="877" spans="3:4">
      <c r="C877" s="172" t="s">
        <v>390</v>
      </c>
      <c r="D877" s="176" t="s">
        <v>1570</v>
      </c>
    </row>
    <row r="878" spans="3:4">
      <c r="C878" s="172" t="s">
        <v>390</v>
      </c>
      <c r="D878" s="176" t="s">
        <v>1571</v>
      </c>
    </row>
    <row r="879" spans="3:4">
      <c r="C879" s="172" t="s">
        <v>390</v>
      </c>
      <c r="D879" s="176" t="s">
        <v>1572</v>
      </c>
    </row>
    <row r="880" spans="3:4">
      <c r="C880" s="172" t="s">
        <v>390</v>
      </c>
      <c r="D880" s="176" t="s">
        <v>1427</v>
      </c>
    </row>
    <row r="881" spans="3:4">
      <c r="C881" s="172" t="s">
        <v>390</v>
      </c>
      <c r="D881" s="176" t="s">
        <v>426</v>
      </c>
    </row>
    <row r="882" spans="3:4">
      <c r="C882" s="172" t="s">
        <v>390</v>
      </c>
      <c r="D882" s="176" t="s">
        <v>516</v>
      </c>
    </row>
    <row r="883" spans="3:4">
      <c r="C883" s="172" t="s">
        <v>390</v>
      </c>
      <c r="D883" s="176" t="s">
        <v>754</v>
      </c>
    </row>
    <row r="884" spans="3:4">
      <c r="C884" s="172" t="s">
        <v>390</v>
      </c>
      <c r="D884" s="176" t="s">
        <v>705</v>
      </c>
    </row>
    <row r="885" spans="3:4">
      <c r="C885" s="172" t="s">
        <v>390</v>
      </c>
      <c r="D885" s="176" t="s">
        <v>400</v>
      </c>
    </row>
    <row r="886" spans="3:4">
      <c r="C886" s="172" t="s">
        <v>390</v>
      </c>
      <c r="D886" s="176" t="s">
        <v>1573</v>
      </c>
    </row>
    <row r="887" spans="3:4">
      <c r="C887" s="172" t="s">
        <v>390</v>
      </c>
      <c r="D887" s="176" t="s">
        <v>34</v>
      </c>
    </row>
    <row r="888" spans="3:4">
      <c r="C888" s="172" t="s">
        <v>390</v>
      </c>
      <c r="D888" s="176" t="s">
        <v>1574</v>
      </c>
    </row>
    <row r="889" spans="3:4">
      <c r="C889" s="172" t="s">
        <v>390</v>
      </c>
      <c r="D889" s="176" t="s">
        <v>1399</v>
      </c>
    </row>
    <row r="890" spans="3:4">
      <c r="C890" s="172" t="s">
        <v>390</v>
      </c>
      <c r="D890" s="176" t="s">
        <v>1450</v>
      </c>
    </row>
    <row r="891" spans="3:4">
      <c r="C891" s="172" t="s">
        <v>390</v>
      </c>
      <c r="D891" s="176" t="s">
        <v>1576</v>
      </c>
    </row>
    <row r="892" spans="3:4">
      <c r="C892" s="172" t="s">
        <v>390</v>
      </c>
      <c r="D892" s="176" t="s">
        <v>1214</v>
      </c>
    </row>
    <row r="893" spans="3:4">
      <c r="C893" s="172" t="s">
        <v>390</v>
      </c>
      <c r="D893" s="176" t="s">
        <v>434</v>
      </c>
    </row>
    <row r="894" spans="3:4">
      <c r="C894" s="172" t="s">
        <v>390</v>
      </c>
      <c r="D894" s="176" t="s">
        <v>791</v>
      </c>
    </row>
    <row r="895" spans="3:4">
      <c r="C895" s="172" t="s">
        <v>390</v>
      </c>
      <c r="D895" s="176" t="s">
        <v>510</v>
      </c>
    </row>
    <row r="896" spans="3:4">
      <c r="C896" s="172" t="s">
        <v>390</v>
      </c>
      <c r="D896" s="176" t="s">
        <v>1528</v>
      </c>
    </row>
    <row r="897" spans="3:4">
      <c r="C897" s="172" t="s">
        <v>390</v>
      </c>
      <c r="D897" s="176" t="s">
        <v>1578</v>
      </c>
    </row>
    <row r="898" spans="3:4">
      <c r="C898" s="172" t="s">
        <v>390</v>
      </c>
      <c r="D898" s="176" t="s">
        <v>900</v>
      </c>
    </row>
    <row r="899" spans="3:4">
      <c r="C899" s="172" t="s">
        <v>390</v>
      </c>
      <c r="D899" s="176" t="s">
        <v>1579</v>
      </c>
    </row>
    <row r="900" spans="3:4">
      <c r="C900" s="172" t="s">
        <v>390</v>
      </c>
      <c r="D900" s="176" t="s">
        <v>1065</v>
      </c>
    </row>
    <row r="901" spans="3:4">
      <c r="C901" s="172" t="s">
        <v>390</v>
      </c>
      <c r="D901" s="176" t="s">
        <v>1185</v>
      </c>
    </row>
    <row r="902" spans="3:4">
      <c r="C902" s="172" t="s">
        <v>390</v>
      </c>
      <c r="D902" s="176" t="s">
        <v>726</v>
      </c>
    </row>
    <row r="903" spans="3:4">
      <c r="C903" s="172" t="s">
        <v>390</v>
      </c>
      <c r="D903" s="176" t="s">
        <v>1580</v>
      </c>
    </row>
    <row r="904" spans="3:4">
      <c r="C904" s="172" t="s">
        <v>390</v>
      </c>
      <c r="D904" s="176" t="s">
        <v>1581</v>
      </c>
    </row>
    <row r="905" spans="3:4">
      <c r="C905" s="172" t="s">
        <v>390</v>
      </c>
      <c r="D905" s="176" t="s">
        <v>1582</v>
      </c>
    </row>
    <row r="906" spans="3:4">
      <c r="C906" s="172" t="s">
        <v>390</v>
      </c>
      <c r="D906" s="176" t="s">
        <v>1583</v>
      </c>
    </row>
    <row r="907" spans="3:4">
      <c r="C907" s="172" t="s">
        <v>390</v>
      </c>
      <c r="D907" s="176" t="s">
        <v>915</v>
      </c>
    </row>
    <row r="908" spans="3:4">
      <c r="C908" s="172" t="s">
        <v>390</v>
      </c>
      <c r="D908" s="176" t="s">
        <v>1386</v>
      </c>
    </row>
    <row r="909" spans="3:4">
      <c r="C909" s="172" t="s">
        <v>390</v>
      </c>
      <c r="D909" s="176" t="s">
        <v>134</v>
      </c>
    </row>
    <row r="910" spans="3:4">
      <c r="C910" s="172" t="s">
        <v>390</v>
      </c>
      <c r="D910" s="176" t="s">
        <v>806</v>
      </c>
    </row>
    <row r="911" spans="3:4">
      <c r="C911" s="172" t="s">
        <v>390</v>
      </c>
      <c r="D911" s="176" t="s">
        <v>1585</v>
      </c>
    </row>
    <row r="912" spans="3:4">
      <c r="C912" s="172" t="s">
        <v>390</v>
      </c>
      <c r="D912" s="176" t="s">
        <v>1339</v>
      </c>
    </row>
    <row r="913" spans="3:4">
      <c r="C913" s="172" t="s">
        <v>390</v>
      </c>
      <c r="D913" s="176" t="s">
        <v>1586</v>
      </c>
    </row>
    <row r="914" spans="3:4">
      <c r="C914" s="172" t="s">
        <v>390</v>
      </c>
      <c r="D914" s="176" t="s">
        <v>1455</v>
      </c>
    </row>
    <row r="915" spans="3:4">
      <c r="C915" s="172" t="s">
        <v>390</v>
      </c>
      <c r="D915" s="176" t="s">
        <v>1587</v>
      </c>
    </row>
    <row r="916" spans="3:4">
      <c r="C916" s="172" t="s">
        <v>401</v>
      </c>
      <c r="D916" s="176" t="s">
        <v>975</v>
      </c>
    </row>
    <row r="917" spans="3:4">
      <c r="C917" s="172" t="s">
        <v>401</v>
      </c>
      <c r="D917" s="176" t="s">
        <v>522</v>
      </c>
    </row>
    <row r="918" spans="3:4">
      <c r="C918" s="172" t="s">
        <v>401</v>
      </c>
      <c r="D918" s="176" t="s">
        <v>46</v>
      </c>
    </row>
    <row r="919" spans="3:4">
      <c r="C919" s="172" t="s">
        <v>401</v>
      </c>
      <c r="D919" s="176" t="s">
        <v>1247</v>
      </c>
    </row>
    <row r="920" spans="3:4">
      <c r="C920" s="172" t="s">
        <v>401</v>
      </c>
      <c r="D920" s="176" t="s">
        <v>1588</v>
      </c>
    </row>
    <row r="921" spans="3:4">
      <c r="C921" s="172" t="s">
        <v>401</v>
      </c>
      <c r="D921" s="176" t="s">
        <v>1589</v>
      </c>
    </row>
    <row r="922" spans="3:4">
      <c r="C922" s="172" t="s">
        <v>401</v>
      </c>
      <c r="D922" s="176" t="s">
        <v>945</v>
      </c>
    </row>
    <row r="923" spans="3:4">
      <c r="C923" s="172" t="s">
        <v>401</v>
      </c>
      <c r="D923" s="176" t="s">
        <v>1591</v>
      </c>
    </row>
    <row r="924" spans="3:4">
      <c r="C924" s="172" t="s">
        <v>401</v>
      </c>
      <c r="D924" s="176" t="s">
        <v>1593</v>
      </c>
    </row>
    <row r="925" spans="3:4">
      <c r="C925" s="172" t="s">
        <v>401</v>
      </c>
      <c r="D925" s="176" t="s">
        <v>1595</v>
      </c>
    </row>
    <row r="926" spans="3:4">
      <c r="C926" s="172" t="s">
        <v>401</v>
      </c>
      <c r="D926" s="176" t="s">
        <v>1597</v>
      </c>
    </row>
    <row r="927" spans="3:4">
      <c r="C927" s="172" t="s">
        <v>401</v>
      </c>
      <c r="D927" s="176" t="s">
        <v>1598</v>
      </c>
    </row>
    <row r="928" spans="3:4">
      <c r="C928" s="172" t="s">
        <v>401</v>
      </c>
      <c r="D928" s="176" t="s">
        <v>1246</v>
      </c>
    </row>
    <row r="929" spans="3:4">
      <c r="C929" s="172" t="s">
        <v>401</v>
      </c>
      <c r="D929" s="176" t="s">
        <v>1050</v>
      </c>
    </row>
    <row r="930" spans="3:4">
      <c r="C930" s="172" t="s">
        <v>401</v>
      </c>
      <c r="D930" s="176" t="s">
        <v>1599</v>
      </c>
    </row>
    <row r="931" spans="3:4">
      <c r="C931" s="172" t="s">
        <v>401</v>
      </c>
      <c r="D931" s="176" t="s">
        <v>1059</v>
      </c>
    </row>
    <row r="932" spans="3:4">
      <c r="C932" s="172" t="s">
        <v>401</v>
      </c>
      <c r="D932" s="176" t="s">
        <v>221</v>
      </c>
    </row>
    <row r="933" spans="3:4">
      <c r="C933" s="172" t="s">
        <v>401</v>
      </c>
      <c r="D933" s="176" t="s">
        <v>1601</v>
      </c>
    </row>
    <row r="934" spans="3:4">
      <c r="C934" s="172" t="s">
        <v>401</v>
      </c>
      <c r="D934" s="176" t="s">
        <v>775</v>
      </c>
    </row>
    <row r="935" spans="3:4">
      <c r="C935" s="172" t="s">
        <v>401</v>
      </c>
      <c r="D935" s="176" t="s">
        <v>1603</v>
      </c>
    </row>
    <row r="936" spans="3:4">
      <c r="C936" s="172" t="s">
        <v>401</v>
      </c>
      <c r="D936" s="176" t="s">
        <v>1417</v>
      </c>
    </row>
    <row r="937" spans="3:4">
      <c r="C937" s="172" t="s">
        <v>401</v>
      </c>
      <c r="D937" s="176" t="s">
        <v>1600</v>
      </c>
    </row>
    <row r="938" spans="3:4">
      <c r="C938" s="172" t="s">
        <v>401</v>
      </c>
      <c r="D938" s="176" t="s">
        <v>898</v>
      </c>
    </row>
    <row r="939" spans="3:4">
      <c r="C939" s="172" t="s">
        <v>401</v>
      </c>
      <c r="D939" s="176" t="s">
        <v>1604</v>
      </c>
    </row>
    <row r="940" spans="3:4">
      <c r="C940" s="172" t="s">
        <v>401</v>
      </c>
      <c r="D940" s="176" t="s">
        <v>1499</v>
      </c>
    </row>
    <row r="941" spans="3:4">
      <c r="C941" s="172" t="s">
        <v>401</v>
      </c>
      <c r="D941" s="176" t="s">
        <v>1605</v>
      </c>
    </row>
    <row r="942" spans="3:4">
      <c r="C942" s="172" t="s">
        <v>401</v>
      </c>
      <c r="D942" s="176" t="s">
        <v>1606</v>
      </c>
    </row>
    <row r="943" spans="3:4">
      <c r="C943" s="172" t="s">
        <v>401</v>
      </c>
      <c r="D943" s="176" t="s">
        <v>1607</v>
      </c>
    </row>
    <row r="944" spans="3:4">
      <c r="C944" s="172" t="s">
        <v>401</v>
      </c>
      <c r="D944" s="176" t="s">
        <v>20</v>
      </c>
    </row>
    <row r="945" spans="3:4">
      <c r="C945" s="172" t="s">
        <v>401</v>
      </c>
      <c r="D945" s="176" t="s">
        <v>207</v>
      </c>
    </row>
    <row r="946" spans="3:4">
      <c r="C946" s="172" t="s">
        <v>401</v>
      </c>
      <c r="D946" s="176" t="s">
        <v>1068</v>
      </c>
    </row>
    <row r="947" spans="3:4">
      <c r="C947" s="172" t="s">
        <v>401</v>
      </c>
      <c r="D947" s="176" t="s">
        <v>726</v>
      </c>
    </row>
    <row r="948" spans="3:4">
      <c r="C948" s="172" t="s">
        <v>401</v>
      </c>
      <c r="D948" s="176" t="s">
        <v>1608</v>
      </c>
    </row>
    <row r="949" spans="3:4">
      <c r="C949" s="172" t="s">
        <v>401</v>
      </c>
      <c r="D949" s="176" t="s">
        <v>1609</v>
      </c>
    </row>
    <row r="950" spans="3:4">
      <c r="C950" s="172" t="s">
        <v>401</v>
      </c>
      <c r="D950" s="176" t="s">
        <v>803</v>
      </c>
    </row>
    <row r="951" spans="3:4">
      <c r="C951" s="172" t="s">
        <v>401</v>
      </c>
      <c r="D951" s="176" t="s">
        <v>1610</v>
      </c>
    </row>
    <row r="952" spans="3:4">
      <c r="C952" s="172" t="s">
        <v>401</v>
      </c>
      <c r="D952" s="176" t="s">
        <v>947</v>
      </c>
    </row>
    <row r="953" spans="3:4">
      <c r="C953" s="172" t="s">
        <v>401</v>
      </c>
      <c r="D953" s="176" t="s">
        <v>670</v>
      </c>
    </row>
    <row r="954" spans="3:4">
      <c r="C954" s="172" t="s">
        <v>401</v>
      </c>
      <c r="D954" s="176" t="s">
        <v>1611</v>
      </c>
    </row>
    <row r="955" spans="3:4">
      <c r="C955" s="172" t="s">
        <v>401</v>
      </c>
      <c r="D955" s="176" t="s">
        <v>1612</v>
      </c>
    </row>
    <row r="956" spans="3:4">
      <c r="C956" s="172" t="s">
        <v>401</v>
      </c>
      <c r="D956" s="176" t="s">
        <v>1613</v>
      </c>
    </row>
    <row r="957" spans="3:4">
      <c r="C957" s="172" t="s">
        <v>401</v>
      </c>
      <c r="D957" s="176" t="s">
        <v>1614</v>
      </c>
    </row>
    <row r="958" spans="3:4">
      <c r="C958" s="172" t="s">
        <v>370</v>
      </c>
      <c r="D958" s="176" t="s">
        <v>825</v>
      </c>
    </row>
    <row r="959" spans="3:4">
      <c r="C959" s="172" t="s">
        <v>370</v>
      </c>
      <c r="D959" s="176" t="s">
        <v>567</v>
      </c>
    </row>
    <row r="960" spans="3:4">
      <c r="C960" s="172" t="s">
        <v>370</v>
      </c>
      <c r="D960" s="176" t="s">
        <v>1250</v>
      </c>
    </row>
    <row r="961" spans="3:4">
      <c r="C961" s="172" t="s">
        <v>370</v>
      </c>
      <c r="D961" s="176" t="s">
        <v>1182</v>
      </c>
    </row>
    <row r="962" spans="3:4">
      <c r="C962" s="172" t="s">
        <v>370</v>
      </c>
      <c r="D962" s="176" t="s">
        <v>1132</v>
      </c>
    </row>
    <row r="963" spans="3:4">
      <c r="C963" s="172" t="s">
        <v>370</v>
      </c>
      <c r="D963" s="176" t="s">
        <v>1255</v>
      </c>
    </row>
    <row r="964" spans="3:4">
      <c r="C964" s="172" t="s">
        <v>370</v>
      </c>
      <c r="D964" s="176" t="s">
        <v>1616</v>
      </c>
    </row>
    <row r="965" spans="3:4">
      <c r="C965" s="172" t="s">
        <v>370</v>
      </c>
      <c r="D965" s="176" t="s">
        <v>1257</v>
      </c>
    </row>
    <row r="966" spans="3:4">
      <c r="C966" s="172" t="s">
        <v>370</v>
      </c>
      <c r="D966" s="176" t="s">
        <v>201</v>
      </c>
    </row>
    <row r="967" spans="3:4">
      <c r="C967" s="172" t="s">
        <v>370</v>
      </c>
      <c r="D967" s="176" t="s">
        <v>1261</v>
      </c>
    </row>
    <row r="968" spans="3:4">
      <c r="C968" s="172" t="s">
        <v>370</v>
      </c>
      <c r="D968" s="176" t="s">
        <v>1262</v>
      </c>
    </row>
    <row r="969" spans="3:4">
      <c r="C969" s="172" t="s">
        <v>370</v>
      </c>
      <c r="D969" s="176" t="s">
        <v>1263</v>
      </c>
    </row>
    <row r="970" spans="3:4">
      <c r="C970" s="172" t="s">
        <v>370</v>
      </c>
      <c r="D970" s="176" t="s">
        <v>255</v>
      </c>
    </row>
    <row r="971" spans="3:4">
      <c r="C971" s="172" t="s">
        <v>370</v>
      </c>
      <c r="D971" s="176" t="s">
        <v>375</v>
      </c>
    </row>
    <row r="972" spans="3:4">
      <c r="C972" s="172" t="s">
        <v>370</v>
      </c>
      <c r="D972" s="176" t="s">
        <v>869</v>
      </c>
    </row>
    <row r="973" spans="3:4">
      <c r="C973" s="172" t="s">
        <v>370</v>
      </c>
      <c r="D973" s="176" t="s">
        <v>1617</v>
      </c>
    </row>
    <row r="974" spans="3:4">
      <c r="C974" s="172" t="s">
        <v>370</v>
      </c>
      <c r="D974" s="176" t="s">
        <v>1074</v>
      </c>
    </row>
    <row r="975" spans="3:4">
      <c r="C975" s="172" t="s">
        <v>370</v>
      </c>
      <c r="D975" s="176" t="s">
        <v>1318</v>
      </c>
    </row>
    <row r="976" spans="3:4">
      <c r="C976" s="172" t="s">
        <v>370</v>
      </c>
      <c r="D976" s="176" t="s">
        <v>412</v>
      </c>
    </row>
    <row r="977" spans="3:4">
      <c r="C977" s="172" t="s">
        <v>370</v>
      </c>
      <c r="D977" s="176" t="s">
        <v>1619</v>
      </c>
    </row>
    <row r="978" spans="3:4">
      <c r="C978" s="172" t="s">
        <v>370</v>
      </c>
      <c r="D978" s="176" t="s">
        <v>904</v>
      </c>
    </row>
    <row r="979" spans="3:4">
      <c r="C979" s="172" t="s">
        <v>370</v>
      </c>
      <c r="D979" s="176" t="s">
        <v>1145</v>
      </c>
    </row>
    <row r="980" spans="3:4">
      <c r="C980" s="172" t="s">
        <v>370</v>
      </c>
      <c r="D980" s="176" t="s">
        <v>528</v>
      </c>
    </row>
    <row r="981" spans="3:4">
      <c r="C981" s="172" t="s">
        <v>370</v>
      </c>
      <c r="D981" s="176" t="s">
        <v>95</v>
      </c>
    </row>
    <row r="982" spans="3:4">
      <c r="C982" s="172" t="s">
        <v>370</v>
      </c>
      <c r="D982" s="176" t="s">
        <v>951</v>
      </c>
    </row>
    <row r="983" spans="3:4">
      <c r="C983" s="172" t="s">
        <v>370</v>
      </c>
      <c r="D983" s="176" t="s">
        <v>101</v>
      </c>
    </row>
    <row r="984" spans="3:4">
      <c r="C984" s="172" t="s">
        <v>370</v>
      </c>
      <c r="D984" s="176" t="s">
        <v>1620</v>
      </c>
    </row>
    <row r="985" spans="3:4">
      <c r="C985" s="172" t="s">
        <v>370</v>
      </c>
      <c r="D985" s="176" t="s">
        <v>1621</v>
      </c>
    </row>
    <row r="986" spans="3:4">
      <c r="C986" s="172" t="s">
        <v>370</v>
      </c>
      <c r="D986" s="176" t="s">
        <v>619</v>
      </c>
    </row>
    <row r="987" spans="3:4">
      <c r="C987" s="172" t="s">
        <v>370</v>
      </c>
      <c r="D987" s="176" t="s">
        <v>413</v>
      </c>
    </row>
    <row r="988" spans="3:4">
      <c r="C988" s="172" t="s">
        <v>370</v>
      </c>
      <c r="D988" s="176" t="s">
        <v>77</v>
      </c>
    </row>
    <row r="989" spans="3:4">
      <c r="C989" s="172" t="s">
        <v>370</v>
      </c>
      <c r="D989" s="176" t="s">
        <v>1270</v>
      </c>
    </row>
    <row r="990" spans="3:4">
      <c r="C990" s="172" t="s">
        <v>370</v>
      </c>
      <c r="D990" s="176" t="s">
        <v>1568</v>
      </c>
    </row>
    <row r="991" spans="3:4">
      <c r="C991" s="172" t="s">
        <v>370</v>
      </c>
      <c r="D991" s="176" t="s">
        <v>1271</v>
      </c>
    </row>
    <row r="992" spans="3:4">
      <c r="C992" s="172" t="s">
        <v>370</v>
      </c>
      <c r="D992" s="176" t="s">
        <v>537</v>
      </c>
    </row>
    <row r="993" spans="3:4">
      <c r="C993" s="172" t="s">
        <v>30</v>
      </c>
      <c r="D993" s="176" t="s">
        <v>563</v>
      </c>
    </row>
    <row r="994" spans="3:4">
      <c r="C994" s="172" t="s">
        <v>30</v>
      </c>
      <c r="D994" s="176" t="s">
        <v>478</v>
      </c>
    </row>
    <row r="995" spans="3:4">
      <c r="C995" s="172" t="s">
        <v>30</v>
      </c>
      <c r="D995" s="176" t="s">
        <v>135</v>
      </c>
    </row>
    <row r="996" spans="3:4">
      <c r="C996" s="172" t="s">
        <v>30</v>
      </c>
      <c r="D996" s="176" t="s">
        <v>822</v>
      </c>
    </row>
    <row r="997" spans="3:4">
      <c r="C997" s="172" t="s">
        <v>30</v>
      </c>
      <c r="D997" s="176" t="s">
        <v>1160</v>
      </c>
    </row>
    <row r="998" spans="3:4">
      <c r="C998" s="172" t="s">
        <v>30</v>
      </c>
      <c r="D998" s="176" t="s">
        <v>29</v>
      </c>
    </row>
    <row r="999" spans="3:4">
      <c r="C999" s="172" t="s">
        <v>30</v>
      </c>
      <c r="D999" s="176" t="s">
        <v>47</v>
      </c>
    </row>
    <row r="1000" spans="3:4">
      <c r="C1000" s="172" t="s">
        <v>30</v>
      </c>
      <c r="D1000" s="176" t="s">
        <v>1274</v>
      </c>
    </row>
    <row r="1001" spans="3:4">
      <c r="C1001" s="172" t="s">
        <v>30</v>
      </c>
      <c r="D1001" s="176" t="s">
        <v>977</v>
      </c>
    </row>
    <row r="1002" spans="3:4">
      <c r="C1002" s="172" t="s">
        <v>30</v>
      </c>
      <c r="D1002" s="176" t="s">
        <v>50</v>
      </c>
    </row>
    <row r="1003" spans="3:4">
      <c r="C1003" s="172" t="s">
        <v>30</v>
      </c>
      <c r="D1003" s="176" t="s">
        <v>571</v>
      </c>
    </row>
    <row r="1004" spans="3:4">
      <c r="C1004" s="172" t="s">
        <v>30</v>
      </c>
      <c r="D1004" s="176" t="s">
        <v>359</v>
      </c>
    </row>
    <row r="1005" spans="3:4">
      <c r="C1005" s="172" t="s">
        <v>30</v>
      </c>
      <c r="D1005" s="176" t="s">
        <v>283</v>
      </c>
    </row>
    <row r="1006" spans="3:4">
      <c r="C1006" s="172" t="s">
        <v>30</v>
      </c>
      <c r="D1006" s="176" t="s">
        <v>665</v>
      </c>
    </row>
    <row r="1007" spans="3:4">
      <c r="C1007" s="172" t="s">
        <v>30</v>
      </c>
      <c r="D1007" s="176" t="s">
        <v>1276</v>
      </c>
    </row>
    <row r="1008" spans="3:4">
      <c r="C1008" s="172" t="s">
        <v>30</v>
      </c>
      <c r="D1008" s="176" t="s">
        <v>983</v>
      </c>
    </row>
    <row r="1009" spans="3:4">
      <c r="C1009" s="172" t="s">
        <v>30</v>
      </c>
      <c r="D1009" s="176" t="s">
        <v>1279</v>
      </c>
    </row>
    <row r="1010" spans="3:4">
      <c r="C1010" s="172" t="s">
        <v>30</v>
      </c>
      <c r="D1010" s="176" t="s">
        <v>986</v>
      </c>
    </row>
    <row r="1011" spans="3:4">
      <c r="C1011" s="172" t="s">
        <v>30</v>
      </c>
      <c r="D1011" s="176" t="s">
        <v>1282</v>
      </c>
    </row>
    <row r="1012" spans="3:4">
      <c r="C1012" s="172" t="s">
        <v>30</v>
      </c>
      <c r="D1012" s="176" t="s">
        <v>922</v>
      </c>
    </row>
    <row r="1013" spans="3:4">
      <c r="C1013" s="172" t="s">
        <v>30</v>
      </c>
      <c r="D1013" s="176" t="s">
        <v>616</v>
      </c>
    </row>
    <row r="1014" spans="3:4">
      <c r="C1014" s="172" t="s">
        <v>30</v>
      </c>
      <c r="D1014" s="176" t="s">
        <v>698</v>
      </c>
    </row>
    <row r="1015" spans="3:4">
      <c r="C1015" s="172" t="s">
        <v>30</v>
      </c>
      <c r="D1015" s="176" t="s">
        <v>1288</v>
      </c>
    </row>
    <row r="1016" spans="3:4">
      <c r="C1016" s="172" t="s">
        <v>30</v>
      </c>
      <c r="D1016" s="176" t="s">
        <v>962</v>
      </c>
    </row>
    <row r="1017" spans="3:4">
      <c r="C1017" s="172" t="s">
        <v>30</v>
      </c>
      <c r="D1017" s="176" t="s">
        <v>805</v>
      </c>
    </row>
    <row r="1018" spans="3:4">
      <c r="C1018" s="172" t="s">
        <v>30</v>
      </c>
      <c r="D1018" s="176" t="s">
        <v>180</v>
      </c>
    </row>
    <row r="1019" spans="3:4">
      <c r="C1019" s="172" t="s">
        <v>30</v>
      </c>
      <c r="D1019" s="176" t="s">
        <v>1294</v>
      </c>
    </row>
    <row r="1020" spans="3:4">
      <c r="C1020" s="172" t="s">
        <v>30</v>
      </c>
      <c r="D1020" s="176" t="s">
        <v>990</v>
      </c>
    </row>
    <row r="1021" spans="3:4">
      <c r="C1021" s="172" t="s">
        <v>30</v>
      </c>
      <c r="D1021" s="176" t="s">
        <v>807</v>
      </c>
    </row>
    <row r="1022" spans="3:4">
      <c r="C1022" s="172" t="s">
        <v>30</v>
      </c>
      <c r="D1022" s="176" t="s">
        <v>991</v>
      </c>
    </row>
    <row r="1023" spans="3:4">
      <c r="C1023" s="172" t="s">
        <v>30</v>
      </c>
      <c r="D1023" s="176" t="s">
        <v>645</v>
      </c>
    </row>
    <row r="1024" spans="3:4">
      <c r="C1024" s="172" t="s">
        <v>30</v>
      </c>
      <c r="D1024" s="176" t="s">
        <v>996</v>
      </c>
    </row>
    <row r="1025" spans="3:4">
      <c r="C1025" s="172" t="s">
        <v>30</v>
      </c>
      <c r="D1025" s="176" t="s">
        <v>1623</v>
      </c>
    </row>
    <row r="1026" spans="3:4">
      <c r="C1026" s="172" t="s">
        <v>30</v>
      </c>
      <c r="D1026" s="176" t="s">
        <v>999</v>
      </c>
    </row>
    <row r="1027" spans="3:4">
      <c r="C1027" s="172" t="s">
        <v>30</v>
      </c>
      <c r="D1027" s="176" t="s">
        <v>372</v>
      </c>
    </row>
    <row r="1028" spans="3:4">
      <c r="C1028" s="172" t="s">
        <v>30</v>
      </c>
      <c r="D1028" s="176" t="s">
        <v>738</v>
      </c>
    </row>
    <row r="1029" spans="3:4">
      <c r="C1029" s="172" t="s">
        <v>30</v>
      </c>
      <c r="D1029" s="176" t="s">
        <v>1004</v>
      </c>
    </row>
    <row r="1030" spans="3:4">
      <c r="C1030" s="172" t="s">
        <v>30</v>
      </c>
      <c r="D1030" s="176" t="s">
        <v>1011</v>
      </c>
    </row>
    <row r="1031" spans="3:4">
      <c r="C1031" s="172" t="s">
        <v>30</v>
      </c>
      <c r="D1031" s="176" t="s">
        <v>1013</v>
      </c>
    </row>
    <row r="1032" spans="3:4">
      <c r="C1032" s="172" t="s">
        <v>30</v>
      </c>
      <c r="D1032" s="176" t="s">
        <v>1624</v>
      </c>
    </row>
    <row r="1033" spans="3:4">
      <c r="C1033" s="172" t="s">
        <v>30</v>
      </c>
      <c r="D1033" s="176" t="s">
        <v>73</v>
      </c>
    </row>
    <row r="1034" spans="3:4">
      <c r="C1034" s="172" t="s">
        <v>30</v>
      </c>
      <c r="D1034" s="176" t="s">
        <v>1296</v>
      </c>
    </row>
    <row r="1035" spans="3:4">
      <c r="C1035" s="172" t="s">
        <v>30</v>
      </c>
      <c r="D1035" s="176" t="s">
        <v>923</v>
      </c>
    </row>
    <row r="1036" spans="3:4">
      <c r="C1036" s="172" t="s">
        <v>30</v>
      </c>
      <c r="D1036" s="176" t="s">
        <v>896</v>
      </c>
    </row>
    <row r="1037" spans="3:4">
      <c r="C1037" s="172" t="s">
        <v>30</v>
      </c>
      <c r="D1037" s="176" t="s">
        <v>981</v>
      </c>
    </row>
    <row r="1038" spans="3:4">
      <c r="C1038" s="172" t="s">
        <v>30</v>
      </c>
      <c r="D1038" s="176" t="s">
        <v>1149</v>
      </c>
    </row>
    <row r="1039" spans="3:4">
      <c r="C1039" s="172" t="s">
        <v>30</v>
      </c>
      <c r="D1039" s="176" t="s">
        <v>1200</v>
      </c>
    </row>
    <row r="1040" spans="3:4">
      <c r="C1040" s="172" t="s">
        <v>30</v>
      </c>
      <c r="D1040" s="176" t="s">
        <v>1564</v>
      </c>
    </row>
    <row r="1041" spans="3:4">
      <c r="C1041" s="172" t="s">
        <v>30</v>
      </c>
      <c r="D1041" s="176" t="s">
        <v>1512</v>
      </c>
    </row>
    <row r="1042" spans="3:4">
      <c r="C1042" s="172" t="s">
        <v>30</v>
      </c>
      <c r="D1042" s="176" t="s">
        <v>1625</v>
      </c>
    </row>
    <row r="1043" spans="3:4">
      <c r="C1043" s="172" t="s">
        <v>30</v>
      </c>
      <c r="D1043" s="176" t="s">
        <v>1301</v>
      </c>
    </row>
    <row r="1044" spans="3:4">
      <c r="C1044" s="172" t="s">
        <v>30</v>
      </c>
      <c r="D1044" s="176" t="s">
        <v>1304</v>
      </c>
    </row>
    <row r="1045" spans="3:4">
      <c r="C1045" s="172" t="s">
        <v>30</v>
      </c>
      <c r="D1045" s="176" t="s">
        <v>626</v>
      </c>
    </row>
    <row r="1046" spans="3:4">
      <c r="C1046" s="172" t="s">
        <v>30</v>
      </c>
      <c r="D1046" s="176" t="s">
        <v>1306</v>
      </c>
    </row>
    <row r="1047" spans="3:4">
      <c r="C1047" s="172" t="s">
        <v>139</v>
      </c>
      <c r="D1047" s="176" t="s">
        <v>1019</v>
      </c>
    </row>
    <row r="1048" spans="3:4">
      <c r="C1048" s="172" t="s">
        <v>139</v>
      </c>
      <c r="D1048" s="176" t="s">
        <v>1022</v>
      </c>
    </row>
    <row r="1049" spans="3:4">
      <c r="C1049" s="172" t="s">
        <v>139</v>
      </c>
      <c r="D1049" s="176" t="s">
        <v>1039</v>
      </c>
    </row>
    <row r="1050" spans="3:4">
      <c r="C1050" s="172" t="s">
        <v>139</v>
      </c>
      <c r="D1050" s="176" t="s">
        <v>1626</v>
      </c>
    </row>
    <row r="1051" spans="3:4">
      <c r="C1051" s="172" t="s">
        <v>139</v>
      </c>
      <c r="D1051" s="176" t="s">
        <v>1025</v>
      </c>
    </row>
    <row r="1052" spans="3:4">
      <c r="C1052" s="172" t="s">
        <v>139</v>
      </c>
      <c r="D1052" s="176" t="s">
        <v>1028</v>
      </c>
    </row>
    <row r="1053" spans="3:4">
      <c r="C1053" s="172" t="s">
        <v>139</v>
      </c>
      <c r="D1053" s="176" t="s">
        <v>1308</v>
      </c>
    </row>
    <row r="1054" spans="3:4">
      <c r="C1054" s="172" t="s">
        <v>139</v>
      </c>
      <c r="D1054" s="176" t="s">
        <v>1627</v>
      </c>
    </row>
    <row r="1055" spans="3:4">
      <c r="C1055" s="172" t="s">
        <v>139</v>
      </c>
      <c r="D1055" s="176" t="s">
        <v>1031</v>
      </c>
    </row>
    <row r="1056" spans="3:4">
      <c r="C1056" s="172" t="s">
        <v>139</v>
      </c>
      <c r="D1056" s="176" t="s">
        <v>1029</v>
      </c>
    </row>
    <row r="1057" spans="3:4">
      <c r="C1057" s="172" t="s">
        <v>139</v>
      </c>
      <c r="D1057" s="176" t="s">
        <v>1379</v>
      </c>
    </row>
    <row r="1058" spans="3:4">
      <c r="C1058" s="172" t="s">
        <v>139</v>
      </c>
      <c r="D1058" s="176" t="s">
        <v>1311</v>
      </c>
    </row>
    <row r="1059" spans="3:4">
      <c r="C1059" s="172" t="s">
        <v>139</v>
      </c>
      <c r="D1059" s="176" t="s">
        <v>1630</v>
      </c>
    </row>
    <row r="1060" spans="3:4">
      <c r="C1060" s="172" t="s">
        <v>139</v>
      </c>
      <c r="D1060" s="176" t="s">
        <v>1312</v>
      </c>
    </row>
    <row r="1061" spans="3:4">
      <c r="C1061" s="172" t="s">
        <v>139</v>
      </c>
      <c r="D1061" s="176" t="s">
        <v>526</v>
      </c>
    </row>
    <row r="1062" spans="3:4">
      <c r="C1062" s="172" t="s">
        <v>139</v>
      </c>
      <c r="D1062" s="176" t="s">
        <v>1243</v>
      </c>
    </row>
    <row r="1063" spans="3:4">
      <c r="C1063" s="172" t="s">
        <v>139</v>
      </c>
      <c r="D1063" s="176" t="s">
        <v>1082</v>
      </c>
    </row>
    <row r="1064" spans="3:4">
      <c r="C1064" s="172" t="s">
        <v>139</v>
      </c>
      <c r="D1064" s="176" t="s">
        <v>1223</v>
      </c>
    </row>
    <row r="1065" spans="3:4">
      <c r="C1065" s="172" t="s">
        <v>139</v>
      </c>
      <c r="D1065" s="176" t="s">
        <v>1314</v>
      </c>
    </row>
    <row r="1066" spans="3:4">
      <c r="C1066" s="172" t="s">
        <v>139</v>
      </c>
      <c r="D1066" s="176" t="s">
        <v>1631</v>
      </c>
    </row>
    <row r="1067" spans="3:4">
      <c r="C1067" s="172" t="s">
        <v>139</v>
      </c>
      <c r="D1067" s="176" t="s">
        <v>702</v>
      </c>
    </row>
    <row r="1068" spans="3:4">
      <c r="C1068" s="172" t="s">
        <v>139</v>
      </c>
      <c r="D1068" s="176" t="s">
        <v>1633</v>
      </c>
    </row>
    <row r="1069" spans="3:4">
      <c r="C1069" s="172" t="s">
        <v>139</v>
      </c>
      <c r="D1069" s="176" t="s">
        <v>865</v>
      </c>
    </row>
    <row r="1070" spans="3:4">
      <c r="C1070" s="172" t="s">
        <v>139</v>
      </c>
      <c r="D1070" s="176" t="s">
        <v>1596</v>
      </c>
    </row>
    <row r="1071" spans="3:4">
      <c r="C1071" s="172" t="s">
        <v>139</v>
      </c>
      <c r="D1071" s="176" t="s">
        <v>1634</v>
      </c>
    </row>
    <row r="1072" spans="3:4">
      <c r="C1072" s="172" t="s">
        <v>139</v>
      </c>
      <c r="D1072" s="176" t="s">
        <v>1635</v>
      </c>
    </row>
    <row r="1073" spans="3:4">
      <c r="C1073" s="172" t="s">
        <v>139</v>
      </c>
      <c r="D1073" s="176" t="s">
        <v>1636</v>
      </c>
    </row>
    <row r="1074" spans="3:4">
      <c r="C1074" s="172" t="s">
        <v>139</v>
      </c>
      <c r="D1074" s="176" t="s">
        <v>178</v>
      </c>
    </row>
    <row r="1075" spans="3:4">
      <c r="C1075" s="172" t="s">
        <v>139</v>
      </c>
      <c r="D1075" s="176" t="s">
        <v>1637</v>
      </c>
    </row>
    <row r="1076" spans="3:4">
      <c r="C1076" s="172" t="s">
        <v>416</v>
      </c>
      <c r="D1076" s="176" t="s">
        <v>175</v>
      </c>
    </row>
    <row r="1077" spans="3:4">
      <c r="C1077" s="172" t="s">
        <v>416</v>
      </c>
      <c r="D1077" s="176" t="s">
        <v>80</v>
      </c>
    </row>
    <row r="1078" spans="3:4">
      <c r="C1078" s="172" t="s">
        <v>416</v>
      </c>
      <c r="D1078" s="176" t="s">
        <v>1118</v>
      </c>
    </row>
    <row r="1079" spans="3:4">
      <c r="C1079" s="172" t="s">
        <v>416</v>
      </c>
      <c r="D1079" s="176" t="s">
        <v>147</v>
      </c>
    </row>
    <row r="1080" spans="3:4">
      <c r="C1080" s="172" t="s">
        <v>416</v>
      </c>
      <c r="D1080" s="176" t="s">
        <v>812</v>
      </c>
    </row>
    <row r="1081" spans="3:4">
      <c r="C1081" s="172" t="s">
        <v>416</v>
      </c>
      <c r="D1081" s="176" t="s">
        <v>276</v>
      </c>
    </row>
    <row r="1082" spans="3:4">
      <c r="C1082" s="172" t="s">
        <v>416</v>
      </c>
      <c r="D1082" s="176" t="s">
        <v>1561</v>
      </c>
    </row>
    <row r="1083" spans="3:4">
      <c r="C1083" s="172" t="s">
        <v>416</v>
      </c>
      <c r="D1083" s="176" t="s">
        <v>171</v>
      </c>
    </row>
    <row r="1084" spans="3:4">
      <c r="C1084" s="172" t="s">
        <v>416</v>
      </c>
      <c r="D1084" s="176" t="s">
        <v>1320</v>
      </c>
    </row>
    <row r="1085" spans="3:4">
      <c r="C1085" s="172" t="s">
        <v>416</v>
      </c>
      <c r="D1085" s="176" t="s">
        <v>847</v>
      </c>
    </row>
    <row r="1086" spans="3:4">
      <c r="C1086" s="172" t="s">
        <v>416</v>
      </c>
      <c r="D1086" s="176" t="s">
        <v>519</v>
      </c>
    </row>
    <row r="1087" spans="3:4">
      <c r="C1087" s="172" t="s">
        <v>416</v>
      </c>
      <c r="D1087" s="176" t="s">
        <v>1321</v>
      </c>
    </row>
    <row r="1088" spans="3:4">
      <c r="C1088" s="172" t="s">
        <v>416</v>
      </c>
      <c r="D1088" s="176" t="s">
        <v>1639</v>
      </c>
    </row>
    <row r="1089" spans="3:4">
      <c r="C1089" s="172" t="s">
        <v>416</v>
      </c>
      <c r="D1089" s="176" t="s">
        <v>1640</v>
      </c>
    </row>
    <row r="1090" spans="3:4">
      <c r="C1090" s="172" t="s">
        <v>416</v>
      </c>
      <c r="D1090" s="176" t="s">
        <v>1256</v>
      </c>
    </row>
    <row r="1091" spans="3:4">
      <c r="C1091" s="172" t="s">
        <v>416</v>
      </c>
      <c r="D1091" s="176" t="s">
        <v>1642</v>
      </c>
    </row>
    <row r="1092" spans="3:4">
      <c r="C1092" s="172" t="s">
        <v>416</v>
      </c>
      <c r="D1092" s="176" t="s">
        <v>1641</v>
      </c>
    </row>
    <row r="1093" spans="3:4">
      <c r="C1093" s="172" t="s">
        <v>416</v>
      </c>
      <c r="D1093" s="176" t="s">
        <v>1644</v>
      </c>
    </row>
    <row r="1094" spans="3:4">
      <c r="C1094" s="172" t="s">
        <v>416</v>
      </c>
      <c r="D1094" s="176" t="s">
        <v>1645</v>
      </c>
    </row>
    <row r="1095" spans="3:4">
      <c r="C1095" s="172" t="s">
        <v>266</v>
      </c>
      <c r="D1095" s="176" t="s">
        <v>713</v>
      </c>
    </row>
    <row r="1096" spans="3:4">
      <c r="C1096" s="172" t="s">
        <v>266</v>
      </c>
      <c r="D1096" s="176" t="s">
        <v>1446</v>
      </c>
    </row>
    <row r="1097" spans="3:4">
      <c r="C1097" s="172" t="s">
        <v>266</v>
      </c>
      <c r="D1097" s="176" t="s">
        <v>1646</v>
      </c>
    </row>
    <row r="1098" spans="3:4">
      <c r="C1098" s="172" t="s">
        <v>266</v>
      </c>
      <c r="D1098" s="176" t="s">
        <v>1647</v>
      </c>
    </row>
    <row r="1099" spans="3:4">
      <c r="C1099" s="172" t="s">
        <v>266</v>
      </c>
      <c r="D1099" s="176" t="s">
        <v>1038</v>
      </c>
    </row>
    <row r="1100" spans="3:4">
      <c r="C1100" s="172" t="s">
        <v>266</v>
      </c>
      <c r="D1100" s="176" t="s">
        <v>1648</v>
      </c>
    </row>
    <row r="1101" spans="3:4">
      <c r="C1101" s="172" t="s">
        <v>266</v>
      </c>
      <c r="D1101" s="176" t="s">
        <v>628</v>
      </c>
    </row>
    <row r="1102" spans="3:4">
      <c r="C1102" s="172" t="s">
        <v>266</v>
      </c>
      <c r="D1102" s="176" t="s">
        <v>1044</v>
      </c>
    </row>
    <row r="1103" spans="3:4">
      <c r="C1103" s="172" t="s">
        <v>266</v>
      </c>
      <c r="D1103" s="176" t="s">
        <v>1046</v>
      </c>
    </row>
    <row r="1104" spans="3:4">
      <c r="C1104" s="172" t="s">
        <v>266</v>
      </c>
      <c r="D1104" s="176" t="s">
        <v>583</v>
      </c>
    </row>
    <row r="1105" spans="3:4">
      <c r="C1105" s="172" t="s">
        <v>266</v>
      </c>
      <c r="D1105" s="176" t="s">
        <v>1048</v>
      </c>
    </row>
    <row r="1106" spans="3:4">
      <c r="C1106" s="172" t="s">
        <v>266</v>
      </c>
      <c r="D1106" s="176" t="s">
        <v>118</v>
      </c>
    </row>
    <row r="1107" spans="3:4">
      <c r="C1107" s="172" t="s">
        <v>266</v>
      </c>
      <c r="D1107" s="176" t="s">
        <v>1385</v>
      </c>
    </row>
    <row r="1108" spans="3:4">
      <c r="C1108" s="172" t="s">
        <v>266</v>
      </c>
      <c r="D1108" s="176" t="s">
        <v>1524</v>
      </c>
    </row>
    <row r="1109" spans="3:4">
      <c r="C1109" s="172" t="s">
        <v>266</v>
      </c>
      <c r="D1109" s="176" t="s">
        <v>1053</v>
      </c>
    </row>
    <row r="1110" spans="3:4">
      <c r="C1110" s="172" t="s">
        <v>266</v>
      </c>
      <c r="D1110" s="176" t="s">
        <v>1054</v>
      </c>
    </row>
    <row r="1111" spans="3:4">
      <c r="C1111" s="172" t="s">
        <v>266</v>
      </c>
      <c r="D1111" s="176" t="s">
        <v>1322</v>
      </c>
    </row>
    <row r="1112" spans="3:4">
      <c r="C1112" s="172" t="s">
        <v>266</v>
      </c>
      <c r="D1112" s="176" t="s">
        <v>1264</v>
      </c>
    </row>
    <row r="1113" spans="3:4">
      <c r="C1113" s="172" t="s">
        <v>266</v>
      </c>
      <c r="D1113" s="176" t="s">
        <v>1378</v>
      </c>
    </row>
    <row r="1114" spans="3:4">
      <c r="C1114" s="172" t="s">
        <v>266</v>
      </c>
      <c r="D1114" s="176" t="s">
        <v>1649</v>
      </c>
    </row>
    <row r="1115" spans="3:4">
      <c r="C1115" s="172" t="s">
        <v>266</v>
      </c>
      <c r="D1115" s="176" t="s">
        <v>1650</v>
      </c>
    </row>
    <row r="1116" spans="3:4">
      <c r="C1116" s="172" t="s">
        <v>266</v>
      </c>
      <c r="D1116" s="176" t="s">
        <v>1055</v>
      </c>
    </row>
    <row r="1117" spans="3:4">
      <c r="C1117" s="172" t="s">
        <v>266</v>
      </c>
      <c r="D1117" s="176" t="s">
        <v>1651</v>
      </c>
    </row>
    <row r="1118" spans="3:4">
      <c r="C1118" s="172" t="s">
        <v>266</v>
      </c>
      <c r="D1118" s="176" t="s">
        <v>410</v>
      </c>
    </row>
    <row r="1119" spans="3:4">
      <c r="C1119" s="172" t="s">
        <v>266</v>
      </c>
      <c r="D1119" s="176" t="s">
        <v>467</v>
      </c>
    </row>
    <row r="1120" spans="3:4">
      <c r="C1120" s="172" t="s">
        <v>266</v>
      </c>
      <c r="D1120" s="176" t="s">
        <v>1652</v>
      </c>
    </row>
    <row r="1121" spans="3:4">
      <c r="C1121" s="172" t="s">
        <v>423</v>
      </c>
      <c r="D1121" s="176" t="s">
        <v>629</v>
      </c>
    </row>
    <row r="1122" spans="3:4">
      <c r="C1122" s="172" t="s">
        <v>423</v>
      </c>
      <c r="D1122" s="176" t="s">
        <v>250</v>
      </c>
    </row>
    <row r="1123" spans="3:4">
      <c r="C1123" s="172" t="s">
        <v>423</v>
      </c>
      <c r="D1123" s="176" t="s">
        <v>357</v>
      </c>
    </row>
    <row r="1124" spans="3:4">
      <c r="C1124" s="172" t="s">
        <v>423</v>
      </c>
      <c r="D1124" s="176" t="s">
        <v>656</v>
      </c>
    </row>
    <row r="1125" spans="3:4">
      <c r="C1125" s="172" t="s">
        <v>423</v>
      </c>
      <c r="D1125" s="176" t="s">
        <v>639</v>
      </c>
    </row>
    <row r="1126" spans="3:4">
      <c r="C1126" s="172" t="s">
        <v>423</v>
      </c>
      <c r="D1126" s="176" t="s">
        <v>664</v>
      </c>
    </row>
    <row r="1127" spans="3:4">
      <c r="C1127" s="172" t="s">
        <v>423</v>
      </c>
      <c r="D1127" s="176" t="s">
        <v>1057</v>
      </c>
    </row>
    <row r="1128" spans="3:4">
      <c r="C1128" s="172" t="s">
        <v>423</v>
      </c>
      <c r="D1128" s="176" t="s">
        <v>677</v>
      </c>
    </row>
    <row r="1129" spans="3:4">
      <c r="C1129" s="172" t="s">
        <v>423</v>
      </c>
      <c r="D1129" s="176" t="s">
        <v>997</v>
      </c>
    </row>
    <row r="1130" spans="3:4">
      <c r="C1130" s="172" t="s">
        <v>423</v>
      </c>
      <c r="D1130" s="176" t="s">
        <v>409</v>
      </c>
    </row>
    <row r="1131" spans="3:4">
      <c r="C1131" s="172" t="s">
        <v>423</v>
      </c>
      <c r="D1131" s="176" t="s">
        <v>532</v>
      </c>
    </row>
    <row r="1132" spans="3:4">
      <c r="C1132" s="172" t="s">
        <v>423</v>
      </c>
      <c r="D1132" s="176" t="s">
        <v>820</v>
      </c>
    </row>
    <row r="1133" spans="3:4">
      <c r="C1133" s="172" t="s">
        <v>423</v>
      </c>
      <c r="D1133" s="176" t="s">
        <v>824</v>
      </c>
    </row>
    <row r="1134" spans="3:4">
      <c r="C1134" s="172" t="s">
        <v>423</v>
      </c>
      <c r="D1134" s="176" t="s">
        <v>399</v>
      </c>
    </row>
    <row r="1135" spans="3:4">
      <c r="C1135" s="172" t="s">
        <v>423</v>
      </c>
      <c r="D1135" s="176" t="s">
        <v>641</v>
      </c>
    </row>
    <row r="1136" spans="3:4">
      <c r="C1136" s="172" t="s">
        <v>423</v>
      </c>
      <c r="D1136" s="176" t="s">
        <v>682</v>
      </c>
    </row>
    <row r="1137" spans="3:4">
      <c r="C1137" s="172" t="s">
        <v>423</v>
      </c>
      <c r="D1137" s="176" t="s">
        <v>56</v>
      </c>
    </row>
    <row r="1138" spans="3:4">
      <c r="C1138" s="172" t="s">
        <v>423</v>
      </c>
      <c r="D1138" s="176" t="s">
        <v>827</v>
      </c>
    </row>
    <row r="1139" spans="3:4">
      <c r="C1139" s="172" t="s">
        <v>423</v>
      </c>
      <c r="D1139" s="176" t="s">
        <v>582</v>
      </c>
    </row>
    <row r="1140" spans="3:4">
      <c r="C1140" s="172" t="s">
        <v>423</v>
      </c>
      <c r="D1140" s="176" t="s">
        <v>1069</v>
      </c>
    </row>
    <row r="1141" spans="3:4">
      <c r="C1141" s="172" t="s">
        <v>423</v>
      </c>
      <c r="D1141" s="176" t="s">
        <v>683</v>
      </c>
    </row>
    <row r="1142" spans="3:4">
      <c r="C1142" s="172" t="s">
        <v>423</v>
      </c>
      <c r="D1142" s="176" t="s">
        <v>574</v>
      </c>
    </row>
    <row r="1143" spans="3:4">
      <c r="C1143" s="172" t="s">
        <v>423</v>
      </c>
      <c r="D1143" s="176" t="s">
        <v>753</v>
      </c>
    </row>
    <row r="1144" spans="3:4">
      <c r="C1144" s="172" t="s">
        <v>423</v>
      </c>
      <c r="D1144" s="176" t="s">
        <v>586</v>
      </c>
    </row>
    <row r="1145" spans="3:4">
      <c r="C1145" s="172" t="s">
        <v>423</v>
      </c>
      <c r="D1145" s="176" t="s">
        <v>437</v>
      </c>
    </row>
    <row r="1146" spans="3:4">
      <c r="C1146" s="172" t="s">
        <v>423</v>
      </c>
      <c r="D1146" s="176" t="s">
        <v>260</v>
      </c>
    </row>
    <row r="1147" spans="3:4">
      <c r="C1147" s="172" t="s">
        <v>423</v>
      </c>
      <c r="D1147" s="176" t="s">
        <v>1073</v>
      </c>
    </row>
    <row r="1148" spans="3:4">
      <c r="C1148" s="172" t="s">
        <v>423</v>
      </c>
      <c r="D1148" s="176" t="s">
        <v>604</v>
      </c>
    </row>
    <row r="1149" spans="3:4">
      <c r="C1149" s="172" t="s">
        <v>423</v>
      </c>
      <c r="D1149" s="176" t="s">
        <v>1078</v>
      </c>
    </row>
    <row r="1150" spans="3:4">
      <c r="C1150" s="172" t="s">
        <v>423</v>
      </c>
      <c r="D1150" s="176" t="s">
        <v>689</v>
      </c>
    </row>
    <row r="1151" spans="3:4">
      <c r="C1151" s="172" t="s">
        <v>423</v>
      </c>
      <c r="D1151" s="176" t="s">
        <v>836</v>
      </c>
    </row>
    <row r="1152" spans="3:4">
      <c r="C1152" s="172" t="s">
        <v>423</v>
      </c>
      <c r="D1152" s="176" t="s">
        <v>1052</v>
      </c>
    </row>
    <row r="1153" spans="3:4">
      <c r="C1153" s="172" t="s">
        <v>423</v>
      </c>
      <c r="D1153" s="176" t="s">
        <v>347</v>
      </c>
    </row>
    <row r="1154" spans="3:4">
      <c r="C1154" s="172" t="s">
        <v>423</v>
      </c>
      <c r="D1154" s="176" t="s">
        <v>633</v>
      </c>
    </row>
    <row r="1155" spans="3:4">
      <c r="C1155" s="172" t="s">
        <v>423</v>
      </c>
      <c r="D1155" s="176" t="s">
        <v>1042</v>
      </c>
    </row>
    <row r="1156" spans="3:4">
      <c r="C1156" s="172" t="s">
        <v>423</v>
      </c>
      <c r="D1156" s="176" t="s">
        <v>946</v>
      </c>
    </row>
    <row r="1157" spans="3:4">
      <c r="C1157" s="172" t="s">
        <v>423</v>
      </c>
      <c r="D1157" s="176" t="s">
        <v>99</v>
      </c>
    </row>
    <row r="1158" spans="3:4">
      <c r="C1158" s="172" t="s">
        <v>423</v>
      </c>
      <c r="D1158" s="176" t="s">
        <v>1086</v>
      </c>
    </row>
    <row r="1159" spans="3:4">
      <c r="C1159" s="172" t="s">
        <v>423</v>
      </c>
      <c r="D1159" s="176" t="s">
        <v>1089</v>
      </c>
    </row>
    <row r="1160" spans="3:4">
      <c r="C1160" s="172" t="s">
        <v>423</v>
      </c>
      <c r="D1160" s="176" t="s">
        <v>1088</v>
      </c>
    </row>
    <row r="1161" spans="3:4">
      <c r="C1161" s="172" t="s">
        <v>423</v>
      </c>
      <c r="D1161" s="176" t="s">
        <v>859</v>
      </c>
    </row>
    <row r="1162" spans="3:4">
      <c r="C1162" s="172" t="s">
        <v>423</v>
      </c>
      <c r="D1162" s="176" t="s">
        <v>1097</v>
      </c>
    </row>
    <row r="1163" spans="3:4">
      <c r="C1163" s="172" t="s">
        <v>423</v>
      </c>
      <c r="D1163" s="176" t="s">
        <v>967</v>
      </c>
    </row>
    <row r="1164" spans="3:4">
      <c r="C1164" s="172" t="s">
        <v>149</v>
      </c>
      <c r="D1164" s="176" t="s">
        <v>694</v>
      </c>
    </row>
    <row r="1165" spans="3:4">
      <c r="C1165" s="172" t="s">
        <v>149</v>
      </c>
      <c r="D1165" s="176" t="s">
        <v>1080</v>
      </c>
    </row>
    <row r="1166" spans="3:4">
      <c r="C1166" s="172" t="s">
        <v>149</v>
      </c>
      <c r="D1166" s="176" t="s">
        <v>842</v>
      </c>
    </row>
    <row r="1167" spans="3:4">
      <c r="C1167" s="172" t="s">
        <v>149</v>
      </c>
      <c r="D1167" s="176" t="s">
        <v>770</v>
      </c>
    </row>
    <row r="1168" spans="3:4">
      <c r="C1168" s="172" t="s">
        <v>149</v>
      </c>
      <c r="D1168" s="176" t="s">
        <v>591</v>
      </c>
    </row>
    <row r="1169" spans="3:4">
      <c r="C1169" s="172" t="s">
        <v>149</v>
      </c>
      <c r="D1169" s="176" t="s">
        <v>1548</v>
      </c>
    </row>
    <row r="1170" spans="3:4">
      <c r="C1170" s="172" t="s">
        <v>149</v>
      </c>
      <c r="D1170" s="176" t="s">
        <v>517</v>
      </c>
    </row>
    <row r="1171" spans="3:4">
      <c r="C1171" s="172" t="s">
        <v>149</v>
      </c>
      <c r="D1171" s="176" t="s">
        <v>848</v>
      </c>
    </row>
    <row r="1172" spans="3:4">
      <c r="C1172" s="172" t="s">
        <v>149</v>
      </c>
      <c r="D1172" s="176" t="s">
        <v>1653</v>
      </c>
    </row>
    <row r="1173" spans="3:4">
      <c r="C1173" s="172" t="s">
        <v>149</v>
      </c>
      <c r="D1173" s="176" t="s">
        <v>1654</v>
      </c>
    </row>
    <row r="1174" spans="3:4">
      <c r="C1174" s="172" t="s">
        <v>149</v>
      </c>
      <c r="D1174" s="176" t="s">
        <v>218</v>
      </c>
    </row>
    <row r="1175" spans="3:4">
      <c r="C1175" s="172" t="s">
        <v>149</v>
      </c>
      <c r="D1175" s="176" t="s">
        <v>1656</v>
      </c>
    </row>
    <row r="1176" spans="3:4">
      <c r="C1176" s="172" t="s">
        <v>149</v>
      </c>
      <c r="D1176" s="176" t="s">
        <v>1096</v>
      </c>
    </row>
    <row r="1177" spans="3:4">
      <c r="C1177" s="172" t="s">
        <v>149</v>
      </c>
      <c r="D1177" s="176" t="s">
        <v>597</v>
      </c>
    </row>
    <row r="1178" spans="3:4">
      <c r="C1178" s="172" t="s">
        <v>149</v>
      </c>
      <c r="D1178" s="176" t="s">
        <v>937</v>
      </c>
    </row>
    <row r="1179" spans="3:4">
      <c r="C1179" s="172" t="s">
        <v>149</v>
      </c>
      <c r="D1179" s="176" t="s">
        <v>442</v>
      </c>
    </row>
    <row r="1180" spans="3:4">
      <c r="C1180" s="172" t="s">
        <v>149</v>
      </c>
      <c r="D1180" s="176" t="s">
        <v>800</v>
      </c>
    </row>
    <row r="1181" spans="3:4">
      <c r="C1181" s="172" t="s">
        <v>149</v>
      </c>
      <c r="D1181" s="176" t="s">
        <v>211</v>
      </c>
    </row>
    <row r="1182" spans="3:4">
      <c r="C1182" s="172" t="s">
        <v>149</v>
      </c>
      <c r="D1182" s="176" t="s">
        <v>119</v>
      </c>
    </row>
    <row r="1183" spans="3:4">
      <c r="C1183" s="172" t="s">
        <v>149</v>
      </c>
      <c r="D1183" s="176" t="s">
        <v>673</v>
      </c>
    </row>
    <row r="1184" spans="3:4">
      <c r="C1184" s="172" t="s">
        <v>149</v>
      </c>
      <c r="D1184" s="176" t="s">
        <v>1657</v>
      </c>
    </row>
    <row r="1185" spans="3:4">
      <c r="C1185" s="172" t="s">
        <v>149</v>
      </c>
      <c r="D1185" s="176" t="s">
        <v>1660</v>
      </c>
    </row>
    <row r="1186" spans="3:4">
      <c r="C1186" s="172" t="s">
        <v>149</v>
      </c>
      <c r="D1186" s="176" t="s">
        <v>1661</v>
      </c>
    </row>
    <row r="1187" spans="3:4">
      <c r="C1187" s="172" t="s">
        <v>149</v>
      </c>
      <c r="D1187" s="176" t="s">
        <v>1662</v>
      </c>
    </row>
    <row r="1188" spans="3:4">
      <c r="C1188" s="172" t="s">
        <v>149</v>
      </c>
      <c r="D1188" s="176" t="s">
        <v>417</v>
      </c>
    </row>
    <row r="1189" spans="3:4">
      <c r="C1189" s="172" t="s">
        <v>149</v>
      </c>
      <c r="D1189" s="176" t="s">
        <v>1663</v>
      </c>
    </row>
    <row r="1190" spans="3:4">
      <c r="C1190" s="172" t="s">
        <v>149</v>
      </c>
      <c r="D1190" s="176" t="s">
        <v>1664</v>
      </c>
    </row>
    <row r="1191" spans="3:4">
      <c r="C1191" s="172" t="s">
        <v>149</v>
      </c>
      <c r="D1191" s="176" t="s">
        <v>104</v>
      </c>
    </row>
    <row r="1192" spans="3:4">
      <c r="C1192" s="172" t="s">
        <v>149</v>
      </c>
      <c r="D1192" s="176" t="s">
        <v>1667</v>
      </c>
    </row>
    <row r="1193" spans="3:4">
      <c r="C1193" s="172" t="s">
        <v>149</v>
      </c>
      <c r="D1193" s="176" t="s">
        <v>184</v>
      </c>
    </row>
    <row r="1194" spans="3:4">
      <c r="C1194" s="172" t="s">
        <v>149</v>
      </c>
      <c r="D1194" s="176" t="s">
        <v>1669</v>
      </c>
    </row>
    <row r="1195" spans="3:4">
      <c r="C1195" s="172" t="s">
        <v>149</v>
      </c>
      <c r="D1195" s="176" t="s">
        <v>1319</v>
      </c>
    </row>
    <row r="1196" spans="3:4">
      <c r="C1196" s="172" t="s">
        <v>149</v>
      </c>
      <c r="D1196" s="176" t="s">
        <v>84</v>
      </c>
    </row>
    <row r="1197" spans="3:4">
      <c r="C1197" s="172" t="s">
        <v>149</v>
      </c>
      <c r="D1197" s="176" t="s">
        <v>1670</v>
      </c>
    </row>
    <row r="1198" spans="3:4">
      <c r="C1198" s="172" t="s">
        <v>149</v>
      </c>
      <c r="D1198" s="176" t="s">
        <v>117</v>
      </c>
    </row>
    <row r="1199" spans="3:4">
      <c r="C1199" s="172" t="s">
        <v>149</v>
      </c>
      <c r="D1199" s="176" t="s">
        <v>262</v>
      </c>
    </row>
    <row r="1200" spans="3:4">
      <c r="C1200" s="172" t="s">
        <v>149</v>
      </c>
      <c r="D1200" s="176" t="s">
        <v>859</v>
      </c>
    </row>
    <row r="1201" spans="3:4">
      <c r="C1201" s="172" t="s">
        <v>149</v>
      </c>
      <c r="D1201" s="176" t="s">
        <v>649</v>
      </c>
    </row>
    <row r="1202" spans="3:4">
      <c r="C1202" s="172" t="s">
        <v>149</v>
      </c>
      <c r="D1202" s="176" t="s">
        <v>1622</v>
      </c>
    </row>
    <row r="1203" spans="3:4">
      <c r="C1203" s="172" t="s">
        <v>149</v>
      </c>
      <c r="D1203" s="176" t="s">
        <v>1671</v>
      </c>
    </row>
    <row r="1204" spans="3:4">
      <c r="C1204" s="172" t="s">
        <v>149</v>
      </c>
      <c r="D1204" s="176" t="s">
        <v>968</v>
      </c>
    </row>
    <row r="1205" spans="3:4">
      <c r="C1205" s="172" t="s">
        <v>404</v>
      </c>
      <c r="D1205" s="176" t="s">
        <v>941</v>
      </c>
    </row>
    <row r="1206" spans="3:4">
      <c r="C1206" s="172" t="s">
        <v>404</v>
      </c>
      <c r="D1206" s="176" t="s">
        <v>1178</v>
      </c>
    </row>
    <row r="1207" spans="3:4">
      <c r="C1207" s="172" t="s">
        <v>404</v>
      </c>
      <c r="D1207" s="176" t="s">
        <v>776</v>
      </c>
    </row>
    <row r="1208" spans="3:4">
      <c r="C1208" s="172" t="s">
        <v>404</v>
      </c>
      <c r="D1208" s="176" t="s">
        <v>1191</v>
      </c>
    </row>
    <row r="1209" spans="3:4">
      <c r="C1209" s="172" t="s">
        <v>404</v>
      </c>
      <c r="D1209" s="176" t="s">
        <v>445</v>
      </c>
    </row>
    <row r="1210" spans="3:4">
      <c r="C1210" s="172" t="s">
        <v>404</v>
      </c>
      <c r="D1210" s="176" t="s">
        <v>503</v>
      </c>
    </row>
    <row r="1211" spans="3:4">
      <c r="C1211" s="172" t="s">
        <v>404</v>
      </c>
      <c r="D1211" s="176" t="s">
        <v>19</v>
      </c>
    </row>
    <row r="1212" spans="3:4">
      <c r="C1212" s="172" t="s">
        <v>404</v>
      </c>
      <c r="D1212" s="176" t="s">
        <v>1326</v>
      </c>
    </row>
    <row r="1213" spans="3:4">
      <c r="C1213" s="172" t="s">
        <v>404</v>
      </c>
      <c r="D1213" s="176" t="s">
        <v>1103</v>
      </c>
    </row>
    <row r="1214" spans="3:4">
      <c r="C1214" s="172" t="s">
        <v>404</v>
      </c>
      <c r="D1214" s="176" t="s">
        <v>212</v>
      </c>
    </row>
    <row r="1215" spans="3:4">
      <c r="C1215" s="172" t="s">
        <v>404</v>
      </c>
      <c r="D1215" s="176" t="s">
        <v>1327</v>
      </c>
    </row>
    <row r="1216" spans="3:4">
      <c r="C1216" s="172" t="s">
        <v>404</v>
      </c>
      <c r="D1216" s="176" t="s">
        <v>414</v>
      </c>
    </row>
    <row r="1217" spans="3:4">
      <c r="C1217" s="172" t="s">
        <v>404</v>
      </c>
      <c r="D1217" s="176" t="s">
        <v>1328</v>
      </c>
    </row>
    <row r="1218" spans="3:4">
      <c r="C1218" s="172" t="s">
        <v>404</v>
      </c>
      <c r="D1218" s="176" t="s">
        <v>549</v>
      </c>
    </row>
    <row r="1219" spans="3:4">
      <c r="C1219" s="172" t="s">
        <v>404</v>
      </c>
      <c r="D1219" s="176" t="s">
        <v>577</v>
      </c>
    </row>
    <row r="1220" spans="3:4">
      <c r="C1220" s="172" t="s">
        <v>404</v>
      </c>
      <c r="D1220" s="176" t="s">
        <v>884</v>
      </c>
    </row>
    <row r="1221" spans="3:4">
      <c r="C1221" s="172" t="s">
        <v>404</v>
      </c>
      <c r="D1221" s="176" t="s">
        <v>902</v>
      </c>
    </row>
    <row r="1222" spans="3:4">
      <c r="C1222" s="172" t="s">
        <v>404</v>
      </c>
      <c r="D1222" s="176" t="s">
        <v>472</v>
      </c>
    </row>
    <row r="1223" spans="3:4">
      <c r="C1223" s="172" t="s">
        <v>404</v>
      </c>
      <c r="D1223" s="176" t="s">
        <v>1337</v>
      </c>
    </row>
    <row r="1224" spans="3:4">
      <c r="C1224" s="172" t="s">
        <v>404</v>
      </c>
      <c r="D1224" s="176" t="s">
        <v>615</v>
      </c>
    </row>
    <row r="1225" spans="3:4">
      <c r="C1225" s="172" t="s">
        <v>404</v>
      </c>
      <c r="D1225" s="176" t="s">
        <v>1338</v>
      </c>
    </row>
    <row r="1226" spans="3:4">
      <c r="C1226" s="172" t="s">
        <v>404</v>
      </c>
      <c r="D1226" s="176" t="s">
        <v>1672</v>
      </c>
    </row>
    <row r="1227" spans="3:4">
      <c r="C1227" s="172" t="s">
        <v>404</v>
      </c>
      <c r="D1227" s="176" t="s">
        <v>1675</v>
      </c>
    </row>
    <row r="1228" spans="3:4">
      <c r="C1228" s="172" t="s">
        <v>404</v>
      </c>
      <c r="D1228" s="176" t="s">
        <v>1342</v>
      </c>
    </row>
    <row r="1229" spans="3:4">
      <c r="C1229" s="172" t="s">
        <v>404</v>
      </c>
      <c r="D1229" s="176" t="s">
        <v>1343</v>
      </c>
    </row>
    <row r="1230" spans="3:4">
      <c r="C1230" s="172" t="s">
        <v>404</v>
      </c>
      <c r="D1230" s="176" t="s">
        <v>832</v>
      </c>
    </row>
    <row r="1231" spans="3:4">
      <c r="C1231" s="172" t="s">
        <v>404</v>
      </c>
      <c r="D1231" s="176" t="s">
        <v>1220</v>
      </c>
    </row>
    <row r="1232" spans="3:4">
      <c r="C1232" s="172" t="s">
        <v>404</v>
      </c>
      <c r="D1232" s="176" t="s">
        <v>1344</v>
      </c>
    </row>
    <row r="1233" spans="3:4">
      <c r="C1233" s="172" t="s">
        <v>404</v>
      </c>
      <c r="D1233" s="176" t="s">
        <v>931</v>
      </c>
    </row>
    <row r="1234" spans="3:4">
      <c r="C1234" s="172" t="s">
        <v>404</v>
      </c>
      <c r="D1234" s="176" t="s">
        <v>1677</v>
      </c>
    </row>
    <row r="1235" spans="3:4">
      <c r="C1235" s="172" t="s">
        <v>404</v>
      </c>
      <c r="D1235" s="176" t="s">
        <v>1680</v>
      </c>
    </row>
    <row r="1236" spans="3:4">
      <c r="C1236" s="172" t="s">
        <v>404</v>
      </c>
      <c r="D1236" s="176" t="s">
        <v>1681</v>
      </c>
    </row>
    <row r="1237" spans="3:4">
      <c r="C1237" s="172" t="s">
        <v>404</v>
      </c>
      <c r="D1237" s="176" t="s">
        <v>213</v>
      </c>
    </row>
    <row r="1238" spans="3:4">
      <c r="C1238" s="172" t="s">
        <v>404</v>
      </c>
      <c r="D1238" s="176" t="s">
        <v>788</v>
      </c>
    </row>
    <row r="1239" spans="3:4">
      <c r="C1239" s="172" t="s">
        <v>404</v>
      </c>
      <c r="D1239" s="176" t="s">
        <v>1683</v>
      </c>
    </row>
    <row r="1240" spans="3:4">
      <c r="C1240" s="172" t="s">
        <v>404</v>
      </c>
      <c r="D1240" s="176" t="s">
        <v>33</v>
      </c>
    </row>
    <row r="1241" spans="3:4">
      <c r="C1241" s="172" t="s">
        <v>404</v>
      </c>
      <c r="D1241" s="176" t="s">
        <v>1684</v>
      </c>
    </row>
    <row r="1242" spans="3:4">
      <c r="C1242" s="172" t="s">
        <v>404</v>
      </c>
      <c r="D1242" s="176" t="s">
        <v>1547</v>
      </c>
    </row>
    <row r="1243" spans="3:4">
      <c r="C1243" s="172" t="s">
        <v>404</v>
      </c>
      <c r="D1243" s="176" t="s">
        <v>1685</v>
      </c>
    </row>
    <row r="1244" spans="3:4">
      <c r="C1244" s="172" t="s">
        <v>433</v>
      </c>
      <c r="D1244" s="176" t="s">
        <v>1105</v>
      </c>
    </row>
    <row r="1245" spans="3:4">
      <c r="C1245" s="172" t="s">
        <v>433</v>
      </c>
      <c r="D1245" s="176" t="s">
        <v>1615</v>
      </c>
    </row>
    <row r="1246" spans="3:4">
      <c r="C1246" s="172" t="s">
        <v>433</v>
      </c>
      <c r="D1246" s="176" t="s">
        <v>634</v>
      </c>
    </row>
    <row r="1247" spans="3:4">
      <c r="C1247" s="172" t="s">
        <v>433</v>
      </c>
      <c r="D1247" s="176" t="s">
        <v>1686</v>
      </c>
    </row>
    <row r="1248" spans="3:4">
      <c r="C1248" s="172" t="s">
        <v>433</v>
      </c>
      <c r="D1248" s="176" t="s">
        <v>1687</v>
      </c>
    </row>
    <row r="1249" spans="3:4">
      <c r="C1249" s="172" t="s">
        <v>433</v>
      </c>
      <c r="D1249" s="176" t="s">
        <v>1688</v>
      </c>
    </row>
    <row r="1250" spans="3:4">
      <c r="C1250" s="172" t="s">
        <v>433</v>
      </c>
      <c r="D1250" s="176" t="s">
        <v>67</v>
      </c>
    </row>
    <row r="1251" spans="3:4">
      <c r="C1251" s="172" t="s">
        <v>433</v>
      </c>
      <c r="D1251" s="176" t="s">
        <v>1689</v>
      </c>
    </row>
    <row r="1252" spans="3:4">
      <c r="C1252" s="172" t="s">
        <v>433</v>
      </c>
      <c r="D1252" s="176" t="s">
        <v>1272</v>
      </c>
    </row>
    <row r="1253" spans="3:4">
      <c r="C1253" s="172" t="s">
        <v>433</v>
      </c>
      <c r="D1253" s="176" t="s">
        <v>1691</v>
      </c>
    </row>
    <row r="1254" spans="3:4">
      <c r="C1254" s="172" t="s">
        <v>433</v>
      </c>
      <c r="D1254" s="176" t="s">
        <v>49</v>
      </c>
    </row>
    <row r="1255" spans="3:4">
      <c r="C1255" s="172" t="s">
        <v>433</v>
      </c>
      <c r="D1255" s="176" t="s">
        <v>1692</v>
      </c>
    </row>
    <row r="1256" spans="3:4">
      <c r="C1256" s="172" t="s">
        <v>433</v>
      </c>
      <c r="D1256" s="176" t="s">
        <v>1693</v>
      </c>
    </row>
    <row r="1257" spans="3:4">
      <c r="C1257" s="172" t="s">
        <v>433</v>
      </c>
      <c r="D1257" s="176" t="s">
        <v>835</v>
      </c>
    </row>
    <row r="1258" spans="3:4">
      <c r="C1258" s="172" t="s">
        <v>433</v>
      </c>
      <c r="D1258" s="176" t="s">
        <v>1694</v>
      </c>
    </row>
    <row r="1259" spans="3:4">
      <c r="C1259" s="172" t="s">
        <v>433</v>
      </c>
      <c r="D1259" s="176" t="s">
        <v>1695</v>
      </c>
    </row>
    <row r="1260" spans="3:4">
      <c r="C1260" s="172" t="s">
        <v>433</v>
      </c>
      <c r="D1260" s="176" t="s">
        <v>1512</v>
      </c>
    </row>
    <row r="1261" spans="3:4">
      <c r="C1261" s="172" t="s">
        <v>433</v>
      </c>
      <c r="D1261" s="176" t="s">
        <v>157</v>
      </c>
    </row>
    <row r="1262" spans="3:4">
      <c r="C1262" s="172" t="s">
        <v>433</v>
      </c>
      <c r="D1262" s="176" t="s">
        <v>758</v>
      </c>
    </row>
    <row r="1263" spans="3:4">
      <c r="C1263" s="172" t="s">
        <v>433</v>
      </c>
      <c r="D1263" s="176" t="s">
        <v>1563</v>
      </c>
    </row>
    <row r="1264" spans="3:4">
      <c r="C1264" s="172" t="s">
        <v>433</v>
      </c>
      <c r="D1264" s="176" t="s">
        <v>1696</v>
      </c>
    </row>
    <row r="1265" spans="3:4">
      <c r="C1265" s="172" t="s">
        <v>433</v>
      </c>
      <c r="D1265" s="176" t="s">
        <v>1697</v>
      </c>
    </row>
    <row r="1266" spans="3:4">
      <c r="C1266" s="172" t="s">
        <v>433</v>
      </c>
      <c r="D1266" s="176" t="s">
        <v>1698</v>
      </c>
    </row>
    <row r="1267" spans="3:4">
      <c r="C1267" s="172" t="s">
        <v>433</v>
      </c>
      <c r="D1267" s="176" t="s">
        <v>1699</v>
      </c>
    </row>
    <row r="1268" spans="3:4">
      <c r="C1268" s="172" t="s">
        <v>433</v>
      </c>
      <c r="D1268" s="176" t="s">
        <v>381</v>
      </c>
    </row>
    <row r="1269" spans="3:4">
      <c r="C1269" s="172" t="s">
        <v>433</v>
      </c>
      <c r="D1269" s="176" t="s">
        <v>1419</v>
      </c>
    </row>
    <row r="1270" spans="3:4">
      <c r="C1270" s="172" t="s">
        <v>433</v>
      </c>
      <c r="D1270" s="176" t="s">
        <v>1700</v>
      </c>
    </row>
    <row r="1271" spans="3:4">
      <c r="C1271" s="172" t="s">
        <v>433</v>
      </c>
      <c r="D1271" s="176" t="s">
        <v>676</v>
      </c>
    </row>
    <row r="1272" spans="3:4">
      <c r="C1272" s="172" t="s">
        <v>433</v>
      </c>
      <c r="D1272" s="176" t="s">
        <v>17</v>
      </c>
    </row>
    <row r="1273" spans="3:4">
      <c r="C1273" s="172" t="s">
        <v>433</v>
      </c>
      <c r="D1273" s="176" t="s">
        <v>1702</v>
      </c>
    </row>
    <row r="1274" spans="3:4">
      <c r="C1274" s="172" t="s">
        <v>90</v>
      </c>
      <c r="D1274" s="176" t="s">
        <v>1705</v>
      </c>
    </row>
    <row r="1275" spans="3:4">
      <c r="C1275" s="172" t="s">
        <v>90</v>
      </c>
      <c r="D1275" s="176" t="s">
        <v>1706</v>
      </c>
    </row>
    <row r="1276" spans="3:4">
      <c r="C1276" s="172" t="s">
        <v>90</v>
      </c>
      <c r="D1276" s="176" t="s">
        <v>1708</v>
      </c>
    </row>
    <row r="1277" spans="3:4">
      <c r="C1277" s="172" t="s">
        <v>90</v>
      </c>
      <c r="D1277" s="176" t="s">
        <v>271</v>
      </c>
    </row>
    <row r="1278" spans="3:4">
      <c r="C1278" s="172" t="s">
        <v>90</v>
      </c>
      <c r="D1278" s="176" t="s">
        <v>1709</v>
      </c>
    </row>
    <row r="1279" spans="3:4">
      <c r="C1279" s="172" t="s">
        <v>90</v>
      </c>
      <c r="D1279" s="176" t="s">
        <v>1710</v>
      </c>
    </row>
    <row r="1280" spans="3:4">
      <c r="C1280" s="172" t="s">
        <v>90</v>
      </c>
      <c r="D1280" s="176" t="s">
        <v>1712</v>
      </c>
    </row>
    <row r="1281" spans="3:4">
      <c r="C1281" s="172" t="s">
        <v>90</v>
      </c>
      <c r="D1281" s="176" t="s">
        <v>1713</v>
      </c>
    </row>
    <row r="1282" spans="3:4">
      <c r="C1282" s="172" t="s">
        <v>90</v>
      </c>
      <c r="D1282" s="176" t="s">
        <v>1714</v>
      </c>
    </row>
    <row r="1283" spans="3:4">
      <c r="C1283" s="172" t="s">
        <v>90</v>
      </c>
      <c r="D1283" s="176" t="s">
        <v>380</v>
      </c>
    </row>
    <row r="1284" spans="3:4">
      <c r="C1284" s="172" t="s">
        <v>90</v>
      </c>
      <c r="D1284" s="176" t="s">
        <v>1085</v>
      </c>
    </row>
    <row r="1285" spans="3:4">
      <c r="C1285" s="172" t="s">
        <v>90</v>
      </c>
      <c r="D1285" s="176" t="s">
        <v>1715</v>
      </c>
    </row>
    <row r="1286" spans="3:4">
      <c r="C1286" s="172" t="s">
        <v>90</v>
      </c>
      <c r="D1286" s="176" t="s">
        <v>1716</v>
      </c>
    </row>
    <row r="1287" spans="3:4">
      <c r="C1287" s="172" t="s">
        <v>90</v>
      </c>
      <c r="D1287" s="176" t="s">
        <v>488</v>
      </c>
    </row>
    <row r="1288" spans="3:4">
      <c r="C1288" s="172" t="s">
        <v>90</v>
      </c>
      <c r="D1288" s="176" t="s">
        <v>1014</v>
      </c>
    </row>
    <row r="1289" spans="3:4">
      <c r="C1289" s="172" t="s">
        <v>90</v>
      </c>
      <c r="D1289" s="176" t="s">
        <v>1717</v>
      </c>
    </row>
    <row r="1290" spans="3:4">
      <c r="C1290" s="172" t="s">
        <v>90</v>
      </c>
      <c r="D1290" s="176" t="s">
        <v>1719</v>
      </c>
    </row>
    <row r="1291" spans="3:4">
      <c r="C1291" s="172" t="s">
        <v>90</v>
      </c>
      <c r="D1291" s="176" t="s">
        <v>1640</v>
      </c>
    </row>
    <row r="1292" spans="3:4">
      <c r="C1292" s="172" t="s">
        <v>90</v>
      </c>
      <c r="D1292" s="176" t="s">
        <v>1720</v>
      </c>
    </row>
    <row r="1293" spans="3:4">
      <c r="C1293" s="172" t="s">
        <v>443</v>
      </c>
      <c r="D1293" s="176" t="s">
        <v>1721</v>
      </c>
    </row>
    <row r="1294" spans="3:4">
      <c r="C1294" s="172" t="s">
        <v>443</v>
      </c>
      <c r="D1294" s="176" t="s">
        <v>1084</v>
      </c>
    </row>
    <row r="1295" spans="3:4">
      <c r="C1295" s="172" t="s">
        <v>443</v>
      </c>
      <c r="D1295" s="176" t="s">
        <v>1723</v>
      </c>
    </row>
    <row r="1296" spans="3:4">
      <c r="C1296" s="172" t="s">
        <v>443</v>
      </c>
      <c r="D1296" s="176" t="s">
        <v>1724</v>
      </c>
    </row>
    <row r="1297" spans="3:4">
      <c r="C1297" s="172" t="s">
        <v>443</v>
      </c>
      <c r="D1297" s="176" t="s">
        <v>234</v>
      </c>
    </row>
    <row r="1298" spans="3:4">
      <c r="C1298" s="172" t="s">
        <v>443</v>
      </c>
      <c r="D1298" s="176" t="s">
        <v>1725</v>
      </c>
    </row>
    <row r="1299" spans="3:4">
      <c r="C1299" s="172" t="s">
        <v>443</v>
      </c>
      <c r="D1299" s="176" t="s">
        <v>1655</v>
      </c>
    </row>
    <row r="1300" spans="3:4">
      <c r="C1300" s="172" t="s">
        <v>443</v>
      </c>
      <c r="D1300" s="176" t="s">
        <v>1406</v>
      </c>
    </row>
    <row r="1301" spans="3:4">
      <c r="C1301" s="172" t="s">
        <v>443</v>
      </c>
      <c r="D1301" s="176" t="s">
        <v>1474</v>
      </c>
    </row>
    <row r="1302" spans="3:4">
      <c r="C1302" s="172" t="s">
        <v>443</v>
      </c>
      <c r="D1302" s="176" t="s">
        <v>718</v>
      </c>
    </row>
    <row r="1303" spans="3:4">
      <c r="C1303" s="172" t="s">
        <v>443</v>
      </c>
      <c r="D1303" s="176" t="s">
        <v>1726</v>
      </c>
    </row>
    <row r="1304" spans="3:4">
      <c r="C1304" s="172" t="s">
        <v>443</v>
      </c>
      <c r="D1304" s="176" t="s">
        <v>802</v>
      </c>
    </row>
    <row r="1305" spans="3:4">
      <c r="C1305" s="172" t="s">
        <v>443</v>
      </c>
      <c r="D1305" s="176" t="s">
        <v>1727</v>
      </c>
    </row>
    <row r="1306" spans="3:4">
      <c r="C1306" s="172" t="s">
        <v>443</v>
      </c>
      <c r="D1306" s="176" t="s">
        <v>1368</v>
      </c>
    </row>
    <row r="1307" spans="3:4">
      <c r="C1307" s="172" t="s">
        <v>443</v>
      </c>
      <c r="D1307" s="176" t="s">
        <v>1729</v>
      </c>
    </row>
    <row r="1308" spans="3:4">
      <c r="C1308" s="172" t="s">
        <v>443</v>
      </c>
      <c r="D1308" s="176" t="s">
        <v>1731</v>
      </c>
    </row>
    <row r="1309" spans="3:4">
      <c r="C1309" s="172" t="s">
        <v>443</v>
      </c>
      <c r="D1309" s="176" t="s">
        <v>317</v>
      </c>
    </row>
    <row r="1310" spans="3:4">
      <c r="C1310" s="172" t="s">
        <v>443</v>
      </c>
      <c r="D1310" s="176" t="s">
        <v>1732</v>
      </c>
    </row>
    <row r="1311" spans="3:4">
      <c r="C1311" s="172" t="s">
        <v>443</v>
      </c>
      <c r="D1311" s="176" t="s">
        <v>1733</v>
      </c>
    </row>
    <row r="1312" spans="3:4">
      <c r="C1312" s="172" t="s">
        <v>450</v>
      </c>
      <c r="D1312" s="176" t="s">
        <v>1346</v>
      </c>
    </row>
    <row r="1313" spans="3:4">
      <c r="C1313" s="172" t="s">
        <v>450</v>
      </c>
      <c r="D1313" s="176" t="s">
        <v>1659</v>
      </c>
    </row>
    <row r="1314" spans="3:4">
      <c r="C1314" s="172" t="s">
        <v>450</v>
      </c>
      <c r="D1314" s="176" t="s">
        <v>1735</v>
      </c>
    </row>
    <row r="1315" spans="3:4">
      <c r="C1315" s="172" t="s">
        <v>450</v>
      </c>
      <c r="D1315" s="176" t="s">
        <v>1736</v>
      </c>
    </row>
    <row r="1316" spans="3:4">
      <c r="C1316" s="172" t="s">
        <v>450</v>
      </c>
      <c r="D1316" s="176" t="s">
        <v>1718</v>
      </c>
    </row>
    <row r="1317" spans="3:4">
      <c r="C1317" s="172" t="s">
        <v>450</v>
      </c>
      <c r="D1317" s="176" t="s">
        <v>1235</v>
      </c>
    </row>
    <row r="1318" spans="3:4">
      <c r="C1318" s="172" t="s">
        <v>450</v>
      </c>
      <c r="D1318" s="176" t="s">
        <v>1737</v>
      </c>
    </row>
    <row r="1319" spans="3:4">
      <c r="C1319" s="172" t="s">
        <v>450</v>
      </c>
      <c r="D1319" s="176" t="s">
        <v>1740</v>
      </c>
    </row>
    <row r="1320" spans="3:4">
      <c r="C1320" s="172" t="s">
        <v>450</v>
      </c>
      <c r="D1320" s="176" t="s">
        <v>1743</v>
      </c>
    </row>
    <row r="1321" spans="3:4">
      <c r="C1321" s="172" t="s">
        <v>450</v>
      </c>
      <c r="D1321" s="176" t="s">
        <v>1744</v>
      </c>
    </row>
    <row r="1322" spans="3:4">
      <c r="C1322" s="172" t="s">
        <v>450</v>
      </c>
      <c r="D1322" s="176" t="s">
        <v>1745</v>
      </c>
    </row>
    <row r="1323" spans="3:4">
      <c r="C1323" s="172" t="s">
        <v>450</v>
      </c>
      <c r="D1323" s="176" t="s">
        <v>515</v>
      </c>
    </row>
    <row r="1324" spans="3:4">
      <c r="C1324" s="172" t="s">
        <v>450</v>
      </c>
      <c r="D1324" s="176" t="s">
        <v>1746</v>
      </c>
    </row>
    <row r="1325" spans="3:4">
      <c r="C1325" s="172" t="s">
        <v>450</v>
      </c>
      <c r="D1325" s="176" t="s">
        <v>1747</v>
      </c>
    </row>
    <row r="1326" spans="3:4">
      <c r="C1326" s="172" t="s">
        <v>450</v>
      </c>
      <c r="D1326" s="176" t="s">
        <v>1748</v>
      </c>
    </row>
    <row r="1327" spans="3:4">
      <c r="C1327" s="172" t="s">
        <v>450</v>
      </c>
      <c r="D1327" s="176" t="s">
        <v>1749</v>
      </c>
    </row>
    <row r="1328" spans="3:4">
      <c r="C1328" s="172" t="s">
        <v>450</v>
      </c>
      <c r="D1328" s="176" t="s">
        <v>1497</v>
      </c>
    </row>
    <row r="1329" spans="3:4">
      <c r="C1329" s="172" t="s">
        <v>450</v>
      </c>
      <c r="D1329" s="176" t="s">
        <v>1750</v>
      </c>
    </row>
    <row r="1330" spans="3:4">
      <c r="C1330" s="172" t="s">
        <v>450</v>
      </c>
      <c r="D1330" s="176" t="s">
        <v>663</v>
      </c>
    </row>
    <row r="1331" spans="3:4">
      <c r="C1331" s="172" t="s">
        <v>450</v>
      </c>
      <c r="D1331" s="176" t="s">
        <v>91</v>
      </c>
    </row>
    <row r="1332" spans="3:4">
      <c r="C1332" s="172" t="s">
        <v>450</v>
      </c>
      <c r="D1332" s="176" t="s">
        <v>1751</v>
      </c>
    </row>
    <row r="1333" spans="3:4">
      <c r="C1333" s="172" t="s">
        <v>450</v>
      </c>
      <c r="D1333" s="176" t="s">
        <v>518</v>
      </c>
    </row>
    <row r="1334" spans="3:4">
      <c r="C1334" s="172" t="s">
        <v>450</v>
      </c>
      <c r="D1334" s="176" t="s">
        <v>1752</v>
      </c>
    </row>
    <row r="1335" spans="3:4">
      <c r="C1335" s="172" t="s">
        <v>450</v>
      </c>
      <c r="D1335" s="176" t="s">
        <v>1753</v>
      </c>
    </row>
    <row r="1336" spans="3:4">
      <c r="C1336" s="172" t="s">
        <v>450</v>
      </c>
      <c r="D1336" s="176" t="s">
        <v>653</v>
      </c>
    </row>
    <row r="1337" spans="3:4">
      <c r="C1337" s="172" t="s">
        <v>450</v>
      </c>
      <c r="D1337" s="176" t="s">
        <v>1755</v>
      </c>
    </row>
    <row r="1338" spans="3:4">
      <c r="C1338" s="172" t="s">
        <v>450</v>
      </c>
      <c r="D1338" s="176" t="s">
        <v>1375</v>
      </c>
    </row>
    <row r="1339" spans="3:4">
      <c r="C1339" s="172" t="s">
        <v>460</v>
      </c>
      <c r="D1339" s="176" t="s">
        <v>853</v>
      </c>
    </row>
    <row r="1340" spans="3:4">
      <c r="C1340" s="172" t="s">
        <v>460</v>
      </c>
      <c r="D1340" s="176" t="s">
        <v>1758</v>
      </c>
    </row>
    <row r="1341" spans="3:4">
      <c r="C1341" s="172" t="s">
        <v>460</v>
      </c>
      <c r="D1341" s="176" t="s">
        <v>1759</v>
      </c>
    </row>
    <row r="1342" spans="3:4">
      <c r="C1342" s="172" t="s">
        <v>460</v>
      </c>
      <c r="D1342" s="176" t="s">
        <v>1518</v>
      </c>
    </row>
    <row r="1343" spans="3:4">
      <c r="C1343" s="172" t="s">
        <v>460</v>
      </c>
      <c r="D1343" s="176" t="s">
        <v>189</v>
      </c>
    </row>
    <row r="1344" spans="3:4">
      <c r="C1344" s="172" t="s">
        <v>460</v>
      </c>
      <c r="D1344" s="176" t="s">
        <v>1440</v>
      </c>
    </row>
    <row r="1345" spans="3:4">
      <c r="C1345" s="172" t="s">
        <v>460</v>
      </c>
      <c r="D1345" s="176" t="s">
        <v>351</v>
      </c>
    </row>
    <row r="1346" spans="3:4">
      <c r="C1346" s="172" t="s">
        <v>460</v>
      </c>
      <c r="D1346" s="176" t="s">
        <v>1478</v>
      </c>
    </row>
    <row r="1347" spans="3:4">
      <c r="C1347" s="172" t="s">
        <v>460</v>
      </c>
      <c r="D1347" s="176" t="s">
        <v>1760</v>
      </c>
    </row>
    <row r="1348" spans="3:4">
      <c r="C1348" s="172" t="s">
        <v>460</v>
      </c>
      <c r="D1348" s="176" t="s">
        <v>1632</v>
      </c>
    </row>
    <row r="1349" spans="3:4">
      <c r="C1349" s="172" t="s">
        <v>460</v>
      </c>
      <c r="D1349" s="176" t="s">
        <v>1347</v>
      </c>
    </row>
    <row r="1350" spans="3:4">
      <c r="C1350" s="172" t="s">
        <v>460</v>
      </c>
      <c r="D1350" s="176" t="s">
        <v>1101</v>
      </c>
    </row>
    <row r="1351" spans="3:4">
      <c r="C1351" s="172" t="s">
        <v>460</v>
      </c>
      <c r="D1351" s="176" t="s">
        <v>70</v>
      </c>
    </row>
    <row r="1352" spans="3:4">
      <c r="C1352" s="172" t="s">
        <v>460</v>
      </c>
      <c r="D1352" s="176" t="s">
        <v>1761</v>
      </c>
    </row>
    <row r="1353" spans="3:4">
      <c r="C1353" s="172" t="s">
        <v>460</v>
      </c>
      <c r="D1353" s="176" t="s">
        <v>856</v>
      </c>
    </row>
    <row r="1354" spans="3:4">
      <c r="C1354" s="172" t="s">
        <v>460</v>
      </c>
      <c r="D1354" s="176" t="s">
        <v>294</v>
      </c>
    </row>
    <row r="1355" spans="3:4">
      <c r="C1355" s="172" t="s">
        <v>460</v>
      </c>
      <c r="D1355" s="176" t="s">
        <v>1762</v>
      </c>
    </row>
    <row r="1356" spans="3:4">
      <c r="C1356" s="172" t="s">
        <v>460</v>
      </c>
      <c r="D1356" s="176" t="s">
        <v>1352</v>
      </c>
    </row>
    <row r="1357" spans="3:4">
      <c r="C1357" s="172" t="s">
        <v>460</v>
      </c>
      <c r="D1357" s="176" t="s">
        <v>1387</v>
      </c>
    </row>
    <row r="1358" spans="3:4">
      <c r="C1358" s="172" t="s">
        <v>460</v>
      </c>
      <c r="D1358" s="176" t="s">
        <v>1763</v>
      </c>
    </row>
    <row r="1359" spans="3:4">
      <c r="C1359" s="172" t="s">
        <v>460</v>
      </c>
      <c r="D1359" s="176" t="s">
        <v>343</v>
      </c>
    </row>
    <row r="1360" spans="3:4">
      <c r="C1360" s="172" t="s">
        <v>460</v>
      </c>
      <c r="D1360" s="176" t="s">
        <v>524</v>
      </c>
    </row>
    <row r="1361" spans="3:4">
      <c r="C1361" s="172" t="s">
        <v>460</v>
      </c>
      <c r="D1361" s="176" t="s">
        <v>1764</v>
      </c>
    </row>
    <row r="1362" spans="3:4">
      <c r="C1362" s="172" t="s">
        <v>469</v>
      </c>
      <c r="D1362" s="176" t="s">
        <v>1682</v>
      </c>
    </row>
    <row r="1363" spans="3:4">
      <c r="C1363" s="172" t="s">
        <v>469</v>
      </c>
      <c r="D1363" s="176" t="s">
        <v>1765</v>
      </c>
    </row>
    <row r="1364" spans="3:4">
      <c r="C1364" s="172" t="s">
        <v>469</v>
      </c>
      <c r="D1364" s="176" t="s">
        <v>1766</v>
      </c>
    </row>
    <row r="1365" spans="3:4">
      <c r="C1365" s="172" t="s">
        <v>469</v>
      </c>
      <c r="D1365" s="176" t="s">
        <v>440</v>
      </c>
    </row>
    <row r="1366" spans="3:4">
      <c r="C1366" s="172" t="s">
        <v>469</v>
      </c>
      <c r="D1366" s="176" t="s">
        <v>1492</v>
      </c>
    </row>
    <row r="1367" spans="3:4">
      <c r="C1367" s="172" t="s">
        <v>469</v>
      </c>
      <c r="D1367" s="176" t="s">
        <v>1768</v>
      </c>
    </row>
    <row r="1368" spans="3:4">
      <c r="C1368" s="172" t="s">
        <v>469</v>
      </c>
      <c r="D1368" s="176" t="s">
        <v>1769</v>
      </c>
    </row>
    <row r="1369" spans="3:4">
      <c r="C1369" s="172" t="s">
        <v>469</v>
      </c>
      <c r="D1369" s="176" t="s">
        <v>1486</v>
      </c>
    </row>
    <row r="1370" spans="3:4">
      <c r="C1370" s="172" t="s">
        <v>469</v>
      </c>
      <c r="D1370" s="176" t="s">
        <v>7</v>
      </c>
    </row>
    <row r="1371" spans="3:4">
      <c r="C1371" s="172" t="s">
        <v>469</v>
      </c>
      <c r="D1371" s="176" t="s">
        <v>1541</v>
      </c>
    </row>
    <row r="1372" spans="3:4">
      <c r="C1372" s="172" t="s">
        <v>469</v>
      </c>
      <c r="D1372" s="176" t="s">
        <v>1208</v>
      </c>
    </row>
    <row r="1373" spans="3:4">
      <c r="C1373" s="172" t="s">
        <v>469</v>
      </c>
      <c r="D1373" s="176" t="s">
        <v>1354</v>
      </c>
    </row>
    <row r="1374" spans="3:4">
      <c r="C1374" s="172" t="s">
        <v>469</v>
      </c>
      <c r="D1374" s="176" t="s">
        <v>1757</v>
      </c>
    </row>
    <row r="1375" spans="3:4">
      <c r="C1375" s="172" t="s">
        <v>469</v>
      </c>
      <c r="D1375" s="176" t="s">
        <v>547</v>
      </c>
    </row>
    <row r="1376" spans="3:4">
      <c r="C1376" s="172" t="s">
        <v>469</v>
      </c>
      <c r="D1376" s="176" t="s">
        <v>1307</v>
      </c>
    </row>
    <row r="1377" spans="3:4">
      <c r="C1377" s="172" t="s">
        <v>469</v>
      </c>
      <c r="D1377" s="176" t="s">
        <v>1771</v>
      </c>
    </row>
    <row r="1378" spans="3:4">
      <c r="C1378" s="172" t="s">
        <v>469</v>
      </c>
      <c r="D1378" s="176" t="s">
        <v>985</v>
      </c>
    </row>
    <row r="1379" spans="3:4">
      <c r="C1379" s="172" t="s">
        <v>469</v>
      </c>
      <c r="D1379" s="176" t="s">
        <v>1772</v>
      </c>
    </row>
    <row r="1380" spans="3:4">
      <c r="C1380" s="172" t="s">
        <v>469</v>
      </c>
      <c r="D1380" s="176" t="s">
        <v>562</v>
      </c>
    </row>
    <row r="1381" spans="3:4">
      <c r="C1381" s="172" t="s">
        <v>475</v>
      </c>
      <c r="D1381" s="176" t="s">
        <v>917</v>
      </c>
    </row>
    <row r="1382" spans="3:4">
      <c r="C1382" s="172" t="s">
        <v>475</v>
      </c>
      <c r="D1382" s="176" t="s">
        <v>297</v>
      </c>
    </row>
    <row r="1383" spans="3:4">
      <c r="C1383" s="172" t="s">
        <v>475</v>
      </c>
      <c r="D1383" s="176" t="s">
        <v>1150</v>
      </c>
    </row>
    <row r="1384" spans="3:4">
      <c r="C1384" s="172" t="s">
        <v>475</v>
      </c>
      <c r="D1384" s="176" t="s">
        <v>310</v>
      </c>
    </row>
    <row r="1385" spans="3:4">
      <c r="C1385" s="172" t="s">
        <v>475</v>
      </c>
      <c r="D1385" s="176" t="s">
        <v>557</v>
      </c>
    </row>
    <row r="1386" spans="3:4">
      <c r="C1386" s="172" t="s">
        <v>475</v>
      </c>
      <c r="D1386" s="176" t="s">
        <v>1774</v>
      </c>
    </row>
    <row r="1387" spans="3:4">
      <c r="C1387" s="172" t="s">
        <v>475</v>
      </c>
      <c r="D1387" s="176" t="s">
        <v>1775</v>
      </c>
    </row>
    <row r="1388" spans="3:4">
      <c r="C1388" s="172" t="s">
        <v>475</v>
      </c>
      <c r="D1388" s="176" t="s">
        <v>1482</v>
      </c>
    </row>
    <row r="1389" spans="3:4">
      <c r="C1389" s="172" t="s">
        <v>475</v>
      </c>
      <c r="D1389" s="176" t="s">
        <v>13</v>
      </c>
    </row>
    <row r="1390" spans="3:4">
      <c r="C1390" s="172" t="s">
        <v>475</v>
      </c>
      <c r="D1390" s="176" t="s">
        <v>1071</v>
      </c>
    </row>
    <row r="1391" spans="3:4">
      <c r="C1391" s="172" t="s">
        <v>475</v>
      </c>
      <c r="D1391" s="176" t="s">
        <v>1776</v>
      </c>
    </row>
    <row r="1392" spans="3:4">
      <c r="C1392" s="172" t="s">
        <v>475</v>
      </c>
      <c r="D1392" s="176" t="s">
        <v>1196</v>
      </c>
    </row>
    <row r="1393" spans="3:4">
      <c r="C1393" s="172" t="s">
        <v>475</v>
      </c>
      <c r="D1393" s="176" t="s">
        <v>1777</v>
      </c>
    </row>
    <row r="1394" spans="3:4">
      <c r="C1394" s="172" t="s">
        <v>475</v>
      </c>
      <c r="D1394" s="176" t="s">
        <v>1778</v>
      </c>
    </row>
    <row r="1395" spans="3:4">
      <c r="C1395" s="172" t="s">
        <v>475</v>
      </c>
      <c r="D1395" s="176" t="s">
        <v>1779</v>
      </c>
    </row>
    <row r="1396" spans="3:4">
      <c r="C1396" s="172" t="s">
        <v>475</v>
      </c>
      <c r="D1396" s="176" t="s">
        <v>239</v>
      </c>
    </row>
    <row r="1397" spans="3:4">
      <c r="C1397" s="172" t="s">
        <v>475</v>
      </c>
      <c r="D1397" s="176" t="s">
        <v>1781</v>
      </c>
    </row>
    <row r="1398" spans="3:4">
      <c r="C1398" s="172" t="s">
        <v>475</v>
      </c>
      <c r="D1398" s="176" t="s">
        <v>1468</v>
      </c>
    </row>
    <row r="1399" spans="3:4">
      <c r="C1399" s="172" t="s">
        <v>475</v>
      </c>
      <c r="D1399" s="176" t="s">
        <v>949</v>
      </c>
    </row>
    <row r="1400" spans="3:4">
      <c r="C1400" s="172" t="s">
        <v>475</v>
      </c>
      <c r="D1400" s="176" t="s">
        <v>195</v>
      </c>
    </row>
    <row r="1401" spans="3:4">
      <c r="C1401" s="172" t="s">
        <v>475</v>
      </c>
      <c r="D1401" s="176" t="s">
        <v>1137</v>
      </c>
    </row>
    <row r="1402" spans="3:4">
      <c r="C1402" s="172" t="s">
        <v>475</v>
      </c>
      <c r="D1402" s="176" t="s">
        <v>1782</v>
      </c>
    </row>
    <row r="1403" spans="3:4">
      <c r="C1403" s="172" t="s">
        <v>475</v>
      </c>
      <c r="D1403" s="176" t="s">
        <v>1091</v>
      </c>
    </row>
    <row r="1404" spans="3:4">
      <c r="C1404" s="172" t="s">
        <v>475</v>
      </c>
      <c r="D1404" s="176" t="s">
        <v>285</v>
      </c>
    </row>
    <row r="1405" spans="3:4">
      <c r="C1405" s="172" t="s">
        <v>449</v>
      </c>
      <c r="D1405" s="176" t="s">
        <v>498</v>
      </c>
    </row>
    <row r="1406" spans="3:4">
      <c r="C1406" s="172" t="s">
        <v>449</v>
      </c>
      <c r="D1406" s="176" t="s">
        <v>1783</v>
      </c>
    </row>
    <row r="1407" spans="3:4">
      <c r="C1407" s="172" t="s">
        <v>449</v>
      </c>
      <c r="D1407" s="176" t="s">
        <v>1784</v>
      </c>
    </row>
    <row r="1408" spans="3:4">
      <c r="C1408" s="172" t="s">
        <v>449</v>
      </c>
      <c r="D1408" s="176" t="s">
        <v>1786</v>
      </c>
    </row>
    <row r="1409" spans="3:4">
      <c r="C1409" s="172" t="s">
        <v>449</v>
      </c>
      <c r="D1409" s="176" t="s">
        <v>1787</v>
      </c>
    </row>
    <row r="1410" spans="3:4">
      <c r="C1410" s="172" t="s">
        <v>449</v>
      </c>
      <c r="D1410" s="176" t="s">
        <v>1788</v>
      </c>
    </row>
    <row r="1411" spans="3:4">
      <c r="C1411" s="172" t="s">
        <v>449</v>
      </c>
      <c r="D1411" s="176" t="s">
        <v>1742</v>
      </c>
    </row>
    <row r="1412" spans="3:4">
      <c r="C1412" s="172" t="s">
        <v>449</v>
      </c>
      <c r="D1412" s="176" t="s">
        <v>533</v>
      </c>
    </row>
    <row r="1413" spans="3:4">
      <c r="C1413" s="172" t="s">
        <v>449</v>
      </c>
      <c r="D1413" s="176" t="s">
        <v>1006</v>
      </c>
    </row>
    <row r="1414" spans="3:4">
      <c r="C1414" s="172" t="s">
        <v>449</v>
      </c>
      <c r="D1414" s="176" t="s">
        <v>1488</v>
      </c>
    </row>
    <row r="1415" spans="3:4">
      <c r="C1415" s="172" t="s">
        <v>449</v>
      </c>
      <c r="D1415" s="176" t="s">
        <v>1790</v>
      </c>
    </row>
    <row r="1416" spans="3:4">
      <c r="C1416" s="172" t="s">
        <v>449</v>
      </c>
      <c r="D1416" s="176" t="s">
        <v>1792</v>
      </c>
    </row>
    <row r="1417" spans="3:4">
      <c r="C1417" s="172" t="s">
        <v>449</v>
      </c>
      <c r="D1417" s="176" t="s">
        <v>1793</v>
      </c>
    </row>
    <row r="1418" spans="3:4">
      <c r="C1418" s="172" t="s">
        <v>449</v>
      </c>
      <c r="D1418" s="176" t="s">
        <v>1795</v>
      </c>
    </row>
    <row r="1419" spans="3:4">
      <c r="C1419" s="172" t="s">
        <v>449</v>
      </c>
      <c r="D1419" s="176" t="s">
        <v>1796</v>
      </c>
    </row>
    <row r="1420" spans="3:4">
      <c r="C1420" s="172" t="s">
        <v>449</v>
      </c>
      <c r="D1420" s="176" t="s">
        <v>1754</v>
      </c>
    </row>
    <row r="1421" spans="3:4">
      <c r="C1421" s="172" t="s">
        <v>449</v>
      </c>
      <c r="D1421" s="176" t="s">
        <v>361</v>
      </c>
    </row>
    <row r="1422" spans="3:4">
      <c r="C1422" s="172" t="s">
        <v>487</v>
      </c>
      <c r="D1422" s="176" t="s">
        <v>1797</v>
      </c>
    </row>
    <row r="1423" spans="3:4">
      <c r="C1423" s="172" t="s">
        <v>487</v>
      </c>
      <c r="D1423" s="176" t="s">
        <v>1284</v>
      </c>
    </row>
    <row r="1424" spans="3:4">
      <c r="C1424" s="172" t="s">
        <v>487</v>
      </c>
      <c r="D1424" s="176" t="s">
        <v>1798</v>
      </c>
    </row>
    <row r="1425" spans="3:4">
      <c r="C1425" s="172" t="s">
        <v>487</v>
      </c>
      <c r="D1425" s="176" t="s">
        <v>1799</v>
      </c>
    </row>
    <row r="1426" spans="3:4">
      <c r="C1426" s="172" t="s">
        <v>487</v>
      </c>
      <c r="D1426" s="176" t="s">
        <v>1268</v>
      </c>
    </row>
    <row r="1427" spans="3:4">
      <c r="C1427" s="172" t="s">
        <v>487</v>
      </c>
      <c r="D1427" s="176" t="s">
        <v>1802</v>
      </c>
    </row>
    <row r="1428" spans="3:4">
      <c r="C1428" s="172" t="s">
        <v>487</v>
      </c>
      <c r="D1428" s="176" t="s">
        <v>1803</v>
      </c>
    </row>
    <row r="1429" spans="3:4">
      <c r="C1429" s="172" t="s">
        <v>487</v>
      </c>
      <c r="D1429" s="176" t="s">
        <v>685</v>
      </c>
    </row>
    <row r="1430" spans="3:4">
      <c r="C1430" s="172" t="s">
        <v>487</v>
      </c>
      <c r="D1430" s="176" t="s">
        <v>1377</v>
      </c>
    </row>
    <row r="1431" spans="3:4">
      <c r="C1431" s="172" t="s">
        <v>487</v>
      </c>
      <c r="D1431" s="176" t="s">
        <v>1034</v>
      </c>
    </row>
    <row r="1432" spans="3:4">
      <c r="C1432" s="172" t="s">
        <v>487</v>
      </c>
      <c r="D1432" s="176" t="s">
        <v>561</v>
      </c>
    </row>
    <row r="1433" spans="3:4">
      <c r="C1433" s="172" t="s">
        <v>487</v>
      </c>
      <c r="D1433" s="176" t="s">
        <v>476</v>
      </c>
    </row>
    <row r="1434" spans="3:4">
      <c r="C1434" s="172" t="s">
        <v>487</v>
      </c>
      <c r="D1434" s="176" t="s">
        <v>1804</v>
      </c>
    </row>
    <row r="1435" spans="3:4">
      <c r="C1435" s="172" t="s">
        <v>487</v>
      </c>
      <c r="D1435" s="176" t="s">
        <v>495</v>
      </c>
    </row>
    <row r="1436" spans="3:4">
      <c r="C1436" s="172" t="s">
        <v>487</v>
      </c>
      <c r="D1436" s="176" t="s">
        <v>699</v>
      </c>
    </row>
    <row r="1437" spans="3:4">
      <c r="C1437" s="172" t="s">
        <v>487</v>
      </c>
      <c r="D1437" s="176" t="s">
        <v>1805</v>
      </c>
    </row>
    <row r="1438" spans="3:4">
      <c r="C1438" s="172" t="s">
        <v>487</v>
      </c>
      <c r="D1438" s="176" t="s">
        <v>1807</v>
      </c>
    </row>
    <row r="1439" spans="3:4">
      <c r="C1439" s="172" t="s">
        <v>487</v>
      </c>
      <c r="D1439" s="176" t="s">
        <v>1808</v>
      </c>
    </row>
    <row r="1440" spans="3:4">
      <c r="C1440" s="172" t="s">
        <v>487</v>
      </c>
      <c r="D1440" s="176" t="s">
        <v>1810</v>
      </c>
    </row>
    <row r="1441" spans="3:4">
      <c r="C1441" s="172" t="s">
        <v>487</v>
      </c>
      <c r="D1441" s="176" t="s">
        <v>1811</v>
      </c>
    </row>
    <row r="1442" spans="3:4">
      <c r="C1442" s="172" t="s">
        <v>501</v>
      </c>
      <c r="D1442" s="176" t="s">
        <v>126</v>
      </c>
    </row>
    <row r="1443" spans="3:4">
      <c r="C1443" s="172" t="s">
        <v>501</v>
      </c>
      <c r="D1443" s="176" t="s">
        <v>846</v>
      </c>
    </row>
    <row r="1444" spans="3:4">
      <c r="C1444" s="172" t="s">
        <v>501</v>
      </c>
      <c r="D1444" s="176" t="s">
        <v>1553</v>
      </c>
    </row>
    <row r="1445" spans="3:4">
      <c r="C1445" s="172" t="s">
        <v>501</v>
      </c>
      <c r="D1445" s="176" t="s">
        <v>1445</v>
      </c>
    </row>
    <row r="1446" spans="3:4">
      <c r="C1446" s="172" t="s">
        <v>501</v>
      </c>
      <c r="D1446" s="176" t="s">
        <v>1490</v>
      </c>
    </row>
    <row r="1447" spans="3:4">
      <c r="C1447" s="172" t="s">
        <v>501</v>
      </c>
      <c r="D1447" s="176" t="s">
        <v>1812</v>
      </c>
    </row>
    <row r="1448" spans="3:4">
      <c r="C1448" s="172" t="s">
        <v>501</v>
      </c>
      <c r="D1448" s="176" t="s">
        <v>984</v>
      </c>
    </row>
    <row r="1449" spans="3:4">
      <c r="C1449" s="172" t="s">
        <v>501</v>
      </c>
      <c r="D1449" s="176" t="s">
        <v>1205</v>
      </c>
    </row>
    <row r="1450" spans="3:4">
      <c r="C1450" s="172" t="s">
        <v>501</v>
      </c>
      <c r="D1450" s="176" t="s">
        <v>1154</v>
      </c>
    </row>
    <row r="1451" spans="3:4">
      <c r="C1451" s="172" t="s">
        <v>501</v>
      </c>
      <c r="D1451" s="176" t="s">
        <v>327</v>
      </c>
    </row>
    <row r="1452" spans="3:4">
      <c r="C1452" s="172" t="s">
        <v>501</v>
      </c>
      <c r="D1452" s="176" t="s">
        <v>741</v>
      </c>
    </row>
    <row r="1453" spans="3:4">
      <c r="C1453" s="172" t="s">
        <v>501</v>
      </c>
      <c r="D1453" s="176" t="s">
        <v>1099</v>
      </c>
    </row>
    <row r="1454" spans="3:4">
      <c r="C1454" s="172" t="s">
        <v>501</v>
      </c>
      <c r="D1454" s="176" t="s">
        <v>1813</v>
      </c>
    </row>
    <row r="1455" spans="3:4">
      <c r="C1455" s="172" t="s">
        <v>501</v>
      </c>
      <c r="D1455" s="176" t="s">
        <v>1815</v>
      </c>
    </row>
    <row r="1456" spans="3:4">
      <c r="C1456" s="172" t="s">
        <v>501</v>
      </c>
      <c r="D1456" s="176" t="s">
        <v>1816</v>
      </c>
    </row>
    <row r="1457" spans="3:4">
      <c r="C1457" s="172" t="s">
        <v>501</v>
      </c>
      <c r="D1457" s="176" t="s">
        <v>1739</v>
      </c>
    </row>
    <row r="1458" spans="3:4">
      <c r="C1458" s="172" t="s">
        <v>501</v>
      </c>
      <c r="D1458" s="176" t="s">
        <v>1817</v>
      </c>
    </row>
    <row r="1459" spans="3:4">
      <c r="C1459" s="172" t="s">
        <v>501</v>
      </c>
      <c r="D1459" s="176" t="s">
        <v>1818</v>
      </c>
    </row>
    <row r="1460" spans="3:4">
      <c r="C1460" s="172" t="s">
        <v>501</v>
      </c>
      <c r="D1460" s="176" t="s">
        <v>1730</v>
      </c>
    </row>
    <row r="1461" spans="3:4">
      <c r="C1461" s="172" t="s">
        <v>501</v>
      </c>
      <c r="D1461" s="176" t="s">
        <v>216</v>
      </c>
    </row>
    <row r="1462" spans="3:4">
      <c r="C1462" s="172" t="s">
        <v>501</v>
      </c>
      <c r="D1462" s="176" t="s">
        <v>845</v>
      </c>
    </row>
    <row r="1463" spans="3:4">
      <c r="C1463" s="172" t="s">
        <v>501</v>
      </c>
      <c r="D1463" s="176" t="s">
        <v>182</v>
      </c>
    </row>
    <row r="1464" spans="3:4">
      <c r="C1464" s="172" t="s">
        <v>501</v>
      </c>
      <c r="D1464" s="176" t="s">
        <v>730</v>
      </c>
    </row>
    <row r="1465" spans="3:4">
      <c r="C1465" s="172" t="s">
        <v>501</v>
      </c>
      <c r="D1465" s="176" t="s">
        <v>354</v>
      </c>
    </row>
    <row r="1466" spans="3:4">
      <c r="C1466" s="172" t="s">
        <v>501</v>
      </c>
      <c r="D1466" s="176" t="s">
        <v>876</v>
      </c>
    </row>
    <row r="1467" spans="3:4">
      <c r="C1467" s="172" t="s">
        <v>501</v>
      </c>
      <c r="D1467" s="176" t="s">
        <v>598</v>
      </c>
    </row>
    <row r="1468" spans="3:4">
      <c r="C1468" s="172" t="s">
        <v>501</v>
      </c>
      <c r="D1468" s="176" t="s">
        <v>1819</v>
      </c>
    </row>
    <row r="1469" spans="3:4">
      <c r="C1469" s="172" t="s">
        <v>501</v>
      </c>
      <c r="D1469" s="176" t="s">
        <v>379</v>
      </c>
    </row>
    <row r="1470" spans="3:4">
      <c r="C1470" s="172" t="s">
        <v>501</v>
      </c>
      <c r="D1470" s="176" t="s">
        <v>1820</v>
      </c>
    </row>
    <row r="1471" spans="3:4">
      <c r="C1471" s="172" t="s">
        <v>501</v>
      </c>
      <c r="D1471" s="176" t="s">
        <v>225</v>
      </c>
    </row>
    <row r="1472" spans="3:4">
      <c r="C1472" s="172" t="s">
        <v>501</v>
      </c>
      <c r="D1472" s="176" t="s">
        <v>1821</v>
      </c>
    </row>
    <row r="1473" spans="3:4">
      <c r="C1473" s="172" t="s">
        <v>501</v>
      </c>
      <c r="D1473" s="176" t="s">
        <v>228</v>
      </c>
    </row>
    <row r="1474" spans="3:4">
      <c r="C1474" s="172" t="s">
        <v>501</v>
      </c>
      <c r="D1474" s="176" t="s">
        <v>1822</v>
      </c>
    </row>
    <row r="1475" spans="3:4">
      <c r="C1475" s="172" t="s">
        <v>501</v>
      </c>
      <c r="D1475" s="176" t="s">
        <v>1823</v>
      </c>
    </row>
    <row r="1476" spans="3:4">
      <c r="C1476" s="172" t="s">
        <v>505</v>
      </c>
      <c r="D1476" s="176" t="s">
        <v>1355</v>
      </c>
    </row>
    <row r="1477" spans="3:4">
      <c r="C1477" s="172" t="s">
        <v>505</v>
      </c>
      <c r="D1477" s="176" t="s">
        <v>1602</v>
      </c>
    </row>
    <row r="1478" spans="3:4">
      <c r="C1478" s="172" t="s">
        <v>505</v>
      </c>
      <c r="D1478" s="176" t="s">
        <v>1824</v>
      </c>
    </row>
    <row r="1479" spans="3:4">
      <c r="C1479" s="172" t="s">
        <v>505</v>
      </c>
      <c r="D1479" s="176" t="s">
        <v>1629</v>
      </c>
    </row>
    <row r="1480" spans="3:4">
      <c r="C1480" s="172" t="s">
        <v>505</v>
      </c>
      <c r="D1480" s="176" t="s">
        <v>1825</v>
      </c>
    </row>
    <row r="1481" spans="3:4">
      <c r="C1481" s="172" t="s">
        <v>505</v>
      </c>
      <c r="D1481" s="176" t="s">
        <v>1356</v>
      </c>
    </row>
    <row r="1482" spans="3:4">
      <c r="C1482" s="172" t="s">
        <v>505</v>
      </c>
      <c r="D1482" s="176" t="s">
        <v>1826</v>
      </c>
    </row>
    <row r="1483" spans="3:4">
      <c r="C1483" s="172" t="s">
        <v>505</v>
      </c>
      <c r="D1483" s="176" t="s">
        <v>1353</v>
      </c>
    </row>
    <row r="1484" spans="3:4">
      <c r="C1484" s="172" t="s">
        <v>505</v>
      </c>
      <c r="D1484" s="176" t="s">
        <v>1704</v>
      </c>
    </row>
    <row r="1485" spans="3:4">
      <c r="C1485" s="172" t="s">
        <v>505</v>
      </c>
      <c r="D1485" s="176" t="s">
        <v>1827</v>
      </c>
    </row>
    <row r="1486" spans="3:4">
      <c r="C1486" s="172" t="s">
        <v>505</v>
      </c>
      <c r="D1486" s="176" t="s">
        <v>774</v>
      </c>
    </row>
    <row r="1487" spans="3:4">
      <c r="C1487" s="172" t="s">
        <v>505</v>
      </c>
      <c r="D1487" s="176" t="s">
        <v>1829</v>
      </c>
    </row>
    <row r="1488" spans="3:4">
      <c r="C1488" s="172" t="s">
        <v>505</v>
      </c>
      <c r="D1488" s="176" t="s">
        <v>274</v>
      </c>
    </row>
    <row r="1489" spans="3:4">
      <c r="C1489" s="172" t="s">
        <v>505</v>
      </c>
      <c r="D1489" s="176" t="s">
        <v>1830</v>
      </c>
    </row>
    <row r="1490" spans="3:4">
      <c r="C1490" s="172" t="s">
        <v>505</v>
      </c>
      <c r="D1490" s="176" t="s">
        <v>1831</v>
      </c>
    </row>
    <row r="1491" spans="3:4">
      <c r="C1491" s="172" t="s">
        <v>505</v>
      </c>
      <c r="D1491" s="176" t="s">
        <v>661</v>
      </c>
    </row>
    <row r="1492" spans="3:4">
      <c r="C1492" s="172" t="s">
        <v>505</v>
      </c>
      <c r="D1492" s="176" t="s">
        <v>1832</v>
      </c>
    </row>
    <row r="1493" spans="3:4">
      <c r="C1493" s="172" t="s">
        <v>505</v>
      </c>
      <c r="D1493" s="176" t="s">
        <v>1109</v>
      </c>
    </row>
    <row r="1494" spans="3:4">
      <c r="C1494" s="172" t="s">
        <v>505</v>
      </c>
      <c r="D1494" s="176" t="s">
        <v>1833</v>
      </c>
    </row>
    <row r="1495" spans="3:4">
      <c r="C1495" s="172" t="s">
        <v>505</v>
      </c>
      <c r="D1495" s="176" t="s">
        <v>1112</v>
      </c>
    </row>
    <row r="1496" spans="3:4">
      <c r="C1496" s="172" t="s">
        <v>505</v>
      </c>
      <c r="D1496" s="176" t="s">
        <v>1221</v>
      </c>
    </row>
    <row r="1497" spans="3:4">
      <c r="C1497" s="172" t="s">
        <v>505</v>
      </c>
      <c r="D1497" s="176" t="s">
        <v>1104</v>
      </c>
    </row>
    <row r="1498" spans="3:4">
      <c r="C1498" s="172" t="s">
        <v>505</v>
      </c>
      <c r="D1498" s="176" t="s">
        <v>1835</v>
      </c>
    </row>
    <row r="1499" spans="3:4">
      <c r="C1499" s="172" t="s">
        <v>505</v>
      </c>
      <c r="D1499" s="176" t="s">
        <v>852</v>
      </c>
    </row>
    <row r="1500" spans="3:4">
      <c r="C1500" s="172" t="s">
        <v>505</v>
      </c>
      <c r="D1500" s="176" t="s">
        <v>781</v>
      </c>
    </row>
    <row r="1501" spans="3:4">
      <c r="C1501" s="172" t="s">
        <v>505</v>
      </c>
      <c r="D1501" s="176" t="s">
        <v>1836</v>
      </c>
    </row>
    <row r="1502" spans="3:4">
      <c r="C1502" s="172" t="s">
        <v>505</v>
      </c>
      <c r="D1502" s="176" t="s">
        <v>1837</v>
      </c>
    </row>
    <row r="1503" spans="3:4">
      <c r="C1503" s="172" t="s">
        <v>505</v>
      </c>
      <c r="D1503" s="176" t="s">
        <v>711</v>
      </c>
    </row>
    <row r="1504" spans="3:4">
      <c r="C1504" s="172" t="s">
        <v>1349</v>
      </c>
      <c r="D1504" s="176" t="s">
        <v>1839</v>
      </c>
    </row>
    <row r="1505" spans="3:4">
      <c r="C1505" s="172" t="s">
        <v>505</v>
      </c>
      <c r="D1505" s="176" t="s">
        <v>1389</v>
      </c>
    </row>
    <row r="1506" spans="3:4">
      <c r="C1506" s="172" t="s">
        <v>505</v>
      </c>
      <c r="D1506" s="176" t="s">
        <v>1546</v>
      </c>
    </row>
    <row r="1507" spans="3:4">
      <c r="C1507" s="172" t="s">
        <v>505</v>
      </c>
      <c r="D1507" s="176" t="s">
        <v>398</v>
      </c>
    </row>
    <row r="1508" spans="3:4">
      <c r="C1508" s="172" t="s">
        <v>505</v>
      </c>
      <c r="D1508" s="176" t="s">
        <v>1840</v>
      </c>
    </row>
    <row r="1509" spans="3:4">
      <c r="C1509" s="172" t="s">
        <v>505</v>
      </c>
      <c r="D1509" s="176" t="s">
        <v>1841</v>
      </c>
    </row>
    <row r="1510" spans="3:4">
      <c r="C1510" s="172" t="s">
        <v>505</v>
      </c>
      <c r="D1510" s="176" t="s">
        <v>1245</v>
      </c>
    </row>
    <row r="1511" spans="3:4">
      <c r="C1511" s="172" t="s">
        <v>505</v>
      </c>
      <c r="D1511" s="176" t="s">
        <v>462</v>
      </c>
    </row>
    <row r="1512" spans="3:4">
      <c r="C1512" s="172" t="s">
        <v>505</v>
      </c>
      <c r="D1512" s="176" t="s">
        <v>1842</v>
      </c>
    </row>
    <row r="1513" spans="3:4">
      <c r="C1513" s="172" t="s">
        <v>505</v>
      </c>
      <c r="D1513" s="176" t="s">
        <v>1738</v>
      </c>
    </row>
    <row r="1514" spans="3:4">
      <c r="C1514" s="172" t="s">
        <v>505</v>
      </c>
      <c r="D1514" s="176" t="s">
        <v>1843</v>
      </c>
    </row>
    <row r="1515" spans="3:4">
      <c r="C1515" s="172" t="s">
        <v>505</v>
      </c>
      <c r="D1515" s="176" t="s">
        <v>1527</v>
      </c>
    </row>
    <row r="1516" spans="3:4">
      <c r="C1516" s="172" t="s">
        <v>505</v>
      </c>
      <c r="D1516" s="176" t="s">
        <v>1537</v>
      </c>
    </row>
    <row r="1517" spans="3:4">
      <c r="C1517" s="172" t="s">
        <v>505</v>
      </c>
      <c r="D1517" s="176" t="s">
        <v>1107</v>
      </c>
    </row>
    <row r="1518" spans="3:4">
      <c r="C1518" s="172" t="s">
        <v>505</v>
      </c>
      <c r="D1518" s="176" t="s">
        <v>1756</v>
      </c>
    </row>
    <row r="1519" spans="3:4">
      <c r="C1519" s="172" t="s">
        <v>505</v>
      </c>
      <c r="D1519" s="176" t="s">
        <v>1844</v>
      </c>
    </row>
    <row r="1520" spans="3:4">
      <c r="C1520" s="172" t="s">
        <v>505</v>
      </c>
      <c r="D1520" s="176" t="s">
        <v>1845</v>
      </c>
    </row>
    <row r="1521" spans="3:4">
      <c r="C1521" s="172" t="s">
        <v>505</v>
      </c>
      <c r="D1521" s="176" t="s">
        <v>1846</v>
      </c>
    </row>
    <row r="1522" spans="3:4">
      <c r="C1522" s="172" t="s">
        <v>505</v>
      </c>
      <c r="D1522" s="176" t="s">
        <v>1847</v>
      </c>
    </row>
    <row r="1523" spans="3:4">
      <c r="C1523" s="172" t="s">
        <v>505</v>
      </c>
      <c r="D1523" s="176" t="s">
        <v>1694</v>
      </c>
    </row>
    <row r="1524" spans="3:4">
      <c r="C1524" s="172" t="s">
        <v>505</v>
      </c>
      <c r="D1524" s="176" t="s">
        <v>1838</v>
      </c>
    </row>
    <row r="1525" spans="3:4">
      <c r="C1525" s="172" t="s">
        <v>505</v>
      </c>
      <c r="D1525" s="176" t="s">
        <v>1534</v>
      </c>
    </row>
    <row r="1526" spans="3:4">
      <c r="C1526" s="172" t="s">
        <v>505</v>
      </c>
      <c r="D1526" s="176" t="s">
        <v>1848</v>
      </c>
    </row>
    <row r="1527" spans="3:4">
      <c r="C1527" s="172" t="s">
        <v>505</v>
      </c>
      <c r="D1527" s="176" t="s">
        <v>1117</v>
      </c>
    </row>
    <row r="1528" spans="3:4">
      <c r="C1528" s="172" t="s">
        <v>505</v>
      </c>
      <c r="D1528" s="176" t="s">
        <v>1849</v>
      </c>
    </row>
    <row r="1529" spans="3:4">
      <c r="C1529" s="172" t="s">
        <v>505</v>
      </c>
      <c r="D1529" s="176" t="s">
        <v>1851</v>
      </c>
    </row>
    <row r="1530" spans="3:4">
      <c r="C1530" s="172" t="s">
        <v>505</v>
      </c>
      <c r="D1530" s="176" t="s">
        <v>911</v>
      </c>
    </row>
    <row r="1531" spans="3:4">
      <c r="C1531" s="172" t="s">
        <v>505</v>
      </c>
      <c r="D1531" s="176" t="s">
        <v>389</v>
      </c>
    </row>
    <row r="1532" spans="3:4">
      <c r="C1532" s="172" t="s">
        <v>505</v>
      </c>
      <c r="D1532" s="176" t="s">
        <v>1852</v>
      </c>
    </row>
    <row r="1533" spans="3:4">
      <c r="C1533" s="172" t="s">
        <v>505</v>
      </c>
      <c r="D1533" s="176" t="s">
        <v>841</v>
      </c>
    </row>
    <row r="1534" spans="3:4">
      <c r="C1534" s="172" t="s">
        <v>505</v>
      </c>
      <c r="D1534" s="176" t="s">
        <v>1854</v>
      </c>
    </row>
    <row r="1535" spans="3:4">
      <c r="C1535" s="172" t="s">
        <v>505</v>
      </c>
      <c r="D1535" s="176" t="s">
        <v>1856</v>
      </c>
    </row>
    <row r="1536" spans="3:4">
      <c r="C1536" s="172" t="s">
        <v>512</v>
      </c>
      <c r="D1536" s="176" t="s">
        <v>1679</v>
      </c>
    </row>
    <row r="1537" spans="3:4">
      <c r="C1537" s="172" t="s">
        <v>512</v>
      </c>
      <c r="D1537" s="176" t="s">
        <v>1857</v>
      </c>
    </row>
    <row r="1538" spans="3:4">
      <c r="C1538" s="172" t="s">
        <v>512</v>
      </c>
      <c r="D1538" s="176" t="s">
        <v>1858</v>
      </c>
    </row>
    <row r="1539" spans="3:4">
      <c r="C1539" s="172" t="s">
        <v>512</v>
      </c>
      <c r="D1539" s="176" t="s">
        <v>1859</v>
      </c>
    </row>
    <row r="1540" spans="3:4">
      <c r="C1540" s="172" t="s">
        <v>512</v>
      </c>
      <c r="D1540" s="176" t="s">
        <v>1861</v>
      </c>
    </row>
    <row r="1541" spans="3:4">
      <c r="C1541" s="172" t="s">
        <v>512</v>
      </c>
      <c r="D1541" s="176" t="s">
        <v>1566</v>
      </c>
    </row>
    <row r="1542" spans="3:4">
      <c r="C1542" s="172" t="s">
        <v>512</v>
      </c>
      <c r="D1542" s="176" t="s">
        <v>1862</v>
      </c>
    </row>
    <row r="1543" spans="3:4">
      <c r="C1543" s="172" t="s">
        <v>512</v>
      </c>
      <c r="D1543" s="176" t="s">
        <v>1863</v>
      </c>
    </row>
    <row r="1544" spans="3:4">
      <c r="C1544" s="172" t="s">
        <v>512</v>
      </c>
      <c r="D1544" s="176" t="s">
        <v>1864</v>
      </c>
    </row>
    <row r="1545" spans="3:4">
      <c r="C1545" s="172" t="s">
        <v>512</v>
      </c>
      <c r="D1545" s="176" t="s">
        <v>1477</v>
      </c>
    </row>
    <row r="1546" spans="3:4">
      <c r="C1546" s="172" t="s">
        <v>512</v>
      </c>
      <c r="D1546" s="176" t="s">
        <v>1594</v>
      </c>
    </row>
    <row r="1547" spans="3:4">
      <c r="C1547" s="172" t="s">
        <v>512</v>
      </c>
      <c r="D1547" s="176" t="s">
        <v>1404</v>
      </c>
    </row>
    <row r="1548" spans="3:4">
      <c r="C1548" s="172" t="s">
        <v>512</v>
      </c>
      <c r="D1548" s="176" t="s">
        <v>979</v>
      </c>
    </row>
    <row r="1549" spans="3:4">
      <c r="C1549" s="172" t="s">
        <v>512</v>
      </c>
      <c r="D1549" s="176" t="s">
        <v>371</v>
      </c>
    </row>
    <row r="1550" spans="3:4">
      <c r="C1550" s="172" t="s">
        <v>512</v>
      </c>
      <c r="D1550" s="176" t="s">
        <v>1866</v>
      </c>
    </row>
    <row r="1551" spans="3:4">
      <c r="C1551" s="172" t="s">
        <v>512</v>
      </c>
      <c r="D1551" s="176" t="s">
        <v>246</v>
      </c>
    </row>
    <row r="1552" spans="3:4">
      <c r="C1552" s="172" t="s">
        <v>512</v>
      </c>
      <c r="D1552" s="176" t="s">
        <v>32</v>
      </c>
    </row>
    <row r="1553" spans="3:4">
      <c r="C1553" s="172" t="s">
        <v>512</v>
      </c>
      <c r="D1553" s="176" t="s">
        <v>1867</v>
      </c>
    </row>
    <row r="1554" spans="3:4">
      <c r="C1554" s="172" t="s">
        <v>512</v>
      </c>
      <c r="D1554" s="176" t="s">
        <v>1334</v>
      </c>
    </row>
    <row r="1555" spans="3:4">
      <c r="C1555" s="172" t="s">
        <v>512</v>
      </c>
      <c r="D1555" s="176" t="s">
        <v>291</v>
      </c>
    </row>
    <row r="1556" spans="3:4">
      <c r="C1556" s="172" t="s">
        <v>525</v>
      </c>
      <c r="D1556" s="176" t="s">
        <v>765</v>
      </c>
    </row>
    <row r="1557" spans="3:4">
      <c r="C1557" s="172" t="s">
        <v>525</v>
      </c>
      <c r="D1557" s="176" t="s">
        <v>1</v>
      </c>
    </row>
    <row r="1558" spans="3:4">
      <c r="C1558" s="172" t="s">
        <v>525</v>
      </c>
      <c r="D1558" s="176" t="s">
        <v>249</v>
      </c>
    </row>
    <row r="1559" spans="3:4">
      <c r="C1559" s="172" t="s">
        <v>525</v>
      </c>
      <c r="D1559" s="176" t="s">
        <v>1707</v>
      </c>
    </row>
    <row r="1560" spans="3:4">
      <c r="C1560" s="172" t="s">
        <v>525</v>
      </c>
      <c r="D1560" s="176" t="s">
        <v>1868</v>
      </c>
    </row>
    <row r="1561" spans="3:4">
      <c r="C1561" s="172" t="s">
        <v>525</v>
      </c>
      <c r="D1561" s="176" t="s">
        <v>584</v>
      </c>
    </row>
    <row r="1562" spans="3:4">
      <c r="C1562" s="172" t="s">
        <v>525</v>
      </c>
      <c r="D1562" s="176" t="s">
        <v>1869</v>
      </c>
    </row>
    <row r="1563" spans="3:4">
      <c r="C1563" s="172" t="s">
        <v>525</v>
      </c>
      <c r="D1563" s="176" t="s">
        <v>1870</v>
      </c>
    </row>
    <row r="1564" spans="3:4">
      <c r="C1564" s="172" t="s">
        <v>525</v>
      </c>
      <c r="D1564" s="176" t="s">
        <v>568</v>
      </c>
    </row>
    <row r="1565" spans="3:4">
      <c r="C1565" s="172" t="s">
        <v>525</v>
      </c>
      <c r="D1565" s="176" t="s">
        <v>1382</v>
      </c>
    </row>
    <row r="1566" spans="3:4">
      <c r="C1566" s="172" t="s">
        <v>525</v>
      </c>
      <c r="D1566" s="176" t="s">
        <v>1628</v>
      </c>
    </row>
    <row r="1567" spans="3:4">
      <c r="C1567" s="172" t="s">
        <v>525</v>
      </c>
      <c r="D1567" s="176" t="s">
        <v>1141</v>
      </c>
    </row>
    <row r="1568" spans="3:4">
      <c r="C1568" s="172" t="s">
        <v>525</v>
      </c>
      <c r="D1568" s="176" t="s">
        <v>1791</v>
      </c>
    </row>
    <row r="1569" spans="3:4">
      <c r="C1569" s="172" t="s">
        <v>525</v>
      </c>
      <c r="D1569" s="176" t="s">
        <v>1351</v>
      </c>
    </row>
    <row r="1570" spans="3:4">
      <c r="C1570" s="172" t="s">
        <v>525</v>
      </c>
      <c r="D1570" s="176" t="s">
        <v>1871</v>
      </c>
    </row>
    <row r="1571" spans="3:4">
      <c r="C1571" s="172" t="s">
        <v>525</v>
      </c>
      <c r="D1571" s="176" t="s">
        <v>1872</v>
      </c>
    </row>
    <row r="1572" spans="3:4">
      <c r="C1572" s="172" t="s">
        <v>525</v>
      </c>
      <c r="D1572" s="176" t="s">
        <v>1873</v>
      </c>
    </row>
    <row r="1573" spans="3:4">
      <c r="C1573" s="172" t="s">
        <v>525</v>
      </c>
      <c r="D1573" s="176" t="s">
        <v>1874</v>
      </c>
    </row>
    <row r="1574" spans="3:4">
      <c r="C1574" s="172" t="s">
        <v>525</v>
      </c>
      <c r="D1574" s="176" t="s">
        <v>1876</v>
      </c>
    </row>
    <row r="1575" spans="3:4">
      <c r="C1575" s="172" t="s">
        <v>525</v>
      </c>
      <c r="D1575" s="176" t="s">
        <v>777</v>
      </c>
    </row>
    <row r="1576" spans="3:4">
      <c r="C1576" s="172" t="s">
        <v>525</v>
      </c>
      <c r="D1576" s="176" t="s">
        <v>878</v>
      </c>
    </row>
    <row r="1577" spans="3:4">
      <c r="C1577" s="172" t="s">
        <v>529</v>
      </c>
      <c r="D1577" s="176" t="s">
        <v>1877</v>
      </c>
    </row>
    <row r="1578" spans="3:4">
      <c r="C1578" s="172" t="s">
        <v>529</v>
      </c>
      <c r="D1578" s="176" t="s">
        <v>1878</v>
      </c>
    </row>
    <row r="1579" spans="3:4">
      <c r="C1579" s="172" t="s">
        <v>529</v>
      </c>
      <c r="D1579" s="176" t="s">
        <v>1855</v>
      </c>
    </row>
    <row r="1580" spans="3:4">
      <c r="C1580" s="172" t="s">
        <v>529</v>
      </c>
      <c r="D1580" s="176" t="s">
        <v>1880</v>
      </c>
    </row>
    <row r="1581" spans="3:4">
      <c r="C1581" s="172" t="s">
        <v>529</v>
      </c>
      <c r="D1581" s="176" t="s">
        <v>1881</v>
      </c>
    </row>
    <row r="1582" spans="3:4">
      <c r="C1582" s="172" t="s">
        <v>529</v>
      </c>
      <c r="D1582" s="176" t="s">
        <v>1882</v>
      </c>
    </row>
    <row r="1583" spans="3:4">
      <c r="C1583" s="172" t="s">
        <v>529</v>
      </c>
      <c r="D1583" s="176" t="s">
        <v>336</v>
      </c>
    </row>
    <row r="1584" spans="3:4">
      <c r="C1584" s="172" t="s">
        <v>529</v>
      </c>
      <c r="D1584" s="176" t="s">
        <v>1883</v>
      </c>
    </row>
    <row r="1585" spans="3:4">
      <c r="C1585" s="172" t="s">
        <v>529</v>
      </c>
      <c r="D1585" s="176" t="s">
        <v>339</v>
      </c>
    </row>
    <row r="1586" spans="3:4">
      <c r="C1586" s="172" t="s">
        <v>529</v>
      </c>
      <c r="D1586" s="176" t="s">
        <v>1806</v>
      </c>
    </row>
    <row r="1587" spans="3:4">
      <c r="C1587" s="172" t="s">
        <v>529</v>
      </c>
      <c r="D1587" s="176" t="s">
        <v>1884</v>
      </c>
    </row>
    <row r="1588" spans="3:4">
      <c r="C1588" s="172" t="s">
        <v>529</v>
      </c>
      <c r="D1588" s="176" t="s">
        <v>1174</v>
      </c>
    </row>
    <row r="1589" spans="3:4">
      <c r="C1589" s="172" t="s">
        <v>529</v>
      </c>
      <c r="D1589" s="176" t="s">
        <v>320</v>
      </c>
    </row>
    <row r="1590" spans="3:4">
      <c r="C1590" s="172" t="s">
        <v>529</v>
      </c>
      <c r="D1590" s="176" t="s">
        <v>1885</v>
      </c>
    </row>
    <row r="1591" spans="3:4">
      <c r="C1591" s="172" t="s">
        <v>529</v>
      </c>
      <c r="D1591" s="176" t="s">
        <v>1148</v>
      </c>
    </row>
    <row r="1592" spans="3:4">
      <c r="C1592" s="172" t="s">
        <v>529</v>
      </c>
      <c r="D1592" s="176" t="s">
        <v>1886</v>
      </c>
    </row>
    <row r="1593" spans="3:4">
      <c r="C1593" s="172" t="s">
        <v>529</v>
      </c>
      <c r="D1593" s="176" t="s">
        <v>1638</v>
      </c>
    </row>
    <row r="1594" spans="3:4">
      <c r="C1594" s="172" t="s">
        <v>529</v>
      </c>
      <c r="D1594" s="176" t="s">
        <v>1341</v>
      </c>
    </row>
    <row r="1595" spans="3:4">
      <c r="C1595" s="172" t="s">
        <v>529</v>
      </c>
      <c r="D1595" s="176" t="s">
        <v>1865</v>
      </c>
    </row>
    <row r="1596" spans="3:4">
      <c r="C1596" s="172" t="s">
        <v>529</v>
      </c>
      <c r="D1596" s="176" t="s">
        <v>579</v>
      </c>
    </row>
    <row r="1597" spans="3:4">
      <c r="C1597" s="172" t="s">
        <v>529</v>
      </c>
      <c r="D1597" s="176" t="s">
        <v>1887</v>
      </c>
    </row>
    <row r="1598" spans="3:4">
      <c r="C1598" s="172" t="s">
        <v>529</v>
      </c>
      <c r="D1598" s="176" t="s">
        <v>838</v>
      </c>
    </row>
    <row r="1599" spans="3:4">
      <c r="C1599" s="172" t="s">
        <v>529</v>
      </c>
      <c r="D1599" s="176" t="s">
        <v>448</v>
      </c>
    </row>
    <row r="1600" spans="3:4">
      <c r="C1600" s="172" t="s">
        <v>529</v>
      </c>
      <c r="D1600" s="176" t="s">
        <v>1888</v>
      </c>
    </row>
    <row r="1601" spans="3:4">
      <c r="C1601" s="172" t="s">
        <v>529</v>
      </c>
      <c r="D1601" s="176" t="s">
        <v>1572</v>
      </c>
    </row>
    <row r="1602" spans="3:4">
      <c r="C1602" s="172" t="s">
        <v>529</v>
      </c>
      <c r="D1602" s="176" t="s">
        <v>1889</v>
      </c>
    </row>
    <row r="1603" spans="3:4">
      <c r="C1603" s="172" t="s">
        <v>529</v>
      </c>
      <c r="D1603" s="176" t="s">
        <v>270</v>
      </c>
    </row>
    <row r="1604" spans="3:4">
      <c r="C1604" s="172" t="s">
        <v>529</v>
      </c>
      <c r="D1604" s="176" t="s">
        <v>1890</v>
      </c>
    </row>
    <row r="1605" spans="3:4">
      <c r="C1605" s="172" t="s">
        <v>529</v>
      </c>
      <c r="D1605" s="176" t="s">
        <v>1439</v>
      </c>
    </row>
    <row r="1606" spans="3:4">
      <c r="C1606" s="172" t="s">
        <v>529</v>
      </c>
      <c r="D1606" s="176" t="s">
        <v>1728</v>
      </c>
    </row>
    <row r="1607" spans="3:4">
      <c r="C1607" s="172" t="s">
        <v>529</v>
      </c>
      <c r="D1607" s="176" t="s">
        <v>500</v>
      </c>
    </row>
    <row r="1608" spans="3:4">
      <c r="C1608" s="172" t="s">
        <v>529</v>
      </c>
      <c r="D1608" s="176" t="s">
        <v>880</v>
      </c>
    </row>
    <row r="1609" spans="3:4">
      <c r="C1609" s="172" t="s">
        <v>529</v>
      </c>
      <c r="D1609" s="176" t="s">
        <v>1222</v>
      </c>
    </row>
    <row r="1610" spans="3:4">
      <c r="C1610" s="172" t="s">
        <v>529</v>
      </c>
      <c r="D1610" s="176" t="s">
        <v>1891</v>
      </c>
    </row>
    <row r="1611" spans="3:4">
      <c r="C1611" s="172" t="s">
        <v>529</v>
      </c>
      <c r="D1611" s="176" t="s">
        <v>1892</v>
      </c>
    </row>
    <row r="1612" spans="3:4">
      <c r="C1612" s="172" t="s">
        <v>529</v>
      </c>
      <c r="D1612" s="176" t="s">
        <v>1734</v>
      </c>
    </row>
    <row r="1613" spans="3:4">
      <c r="C1613" s="172" t="s">
        <v>529</v>
      </c>
      <c r="D1613" s="176" t="s">
        <v>154</v>
      </c>
    </row>
    <row r="1614" spans="3:4">
      <c r="C1614" s="172" t="s">
        <v>529</v>
      </c>
      <c r="D1614" s="176" t="s">
        <v>1893</v>
      </c>
    </row>
    <row r="1615" spans="3:4">
      <c r="C1615" s="172" t="s">
        <v>529</v>
      </c>
      <c r="D1615" s="176" t="s">
        <v>1333</v>
      </c>
    </row>
    <row r="1616" spans="3:4">
      <c r="C1616" s="172" t="s">
        <v>529</v>
      </c>
      <c r="D1616" s="176" t="s">
        <v>1895</v>
      </c>
    </row>
    <row r="1617" spans="3:4">
      <c r="C1617" s="172" t="s">
        <v>529</v>
      </c>
      <c r="D1617" s="176" t="s">
        <v>875</v>
      </c>
    </row>
    <row r="1618" spans="3:4">
      <c r="C1618" s="172" t="s">
        <v>529</v>
      </c>
      <c r="D1618" s="176" t="s">
        <v>428</v>
      </c>
    </row>
    <row r="1619" spans="3:4">
      <c r="C1619" s="172" t="s">
        <v>529</v>
      </c>
      <c r="D1619" s="176" t="s">
        <v>174</v>
      </c>
    </row>
    <row r="1620" spans="3:4">
      <c r="C1620" s="172" t="s">
        <v>529</v>
      </c>
      <c r="D1620" s="176" t="s">
        <v>1290</v>
      </c>
    </row>
    <row r="1621" spans="3:4">
      <c r="C1621" s="172" t="s">
        <v>529</v>
      </c>
      <c r="D1621" s="176" t="s">
        <v>1896</v>
      </c>
    </row>
    <row r="1622" spans="3:4">
      <c r="C1622" s="172" t="s">
        <v>365</v>
      </c>
      <c r="D1622" s="176" t="s">
        <v>1164</v>
      </c>
    </row>
    <row r="1623" spans="3:4">
      <c r="C1623" s="172" t="s">
        <v>365</v>
      </c>
      <c r="D1623" s="176" t="s">
        <v>231</v>
      </c>
    </row>
    <row r="1624" spans="3:4">
      <c r="C1624" s="172" t="s">
        <v>365</v>
      </c>
      <c r="D1624" s="176" t="s">
        <v>1897</v>
      </c>
    </row>
    <row r="1625" spans="3:4">
      <c r="C1625" s="172" t="s">
        <v>365</v>
      </c>
      <c r="D1625" s="176" t="s">
        <v>1898</v>
      </c>
    </row>
    <row r="1626" spans="3:4">
      <c r="C1626" s="172" t="s">
        <v>365</v>
      </c>
      <c r="D1626" s="176" t="s">
        <v>784</v>
      </c>
    </row>
    <row r="1627" spans="3:4">
      <c r="C1627" s="172" t="s">
        <v>365</v>
      </c>
      <c r="D1627" s="176" t="s">
        <v>1900</v>
      </c>
    </row>
    <row r="1628" spans="3:4">
      <c r="C1628" s="172" t="s">
        <v>365</v>
      </c>
      <c r="D1628" s="176" t="s">
        <v>1809</v>
      </c>
    </row>
    <row r="1629" spans="3:4">
      <c r="C1629" s="172" t="s">
        <v>365</v>
      </c>
      <c r="D1629" s="176" t="s">
        <v>457</v>
      </c>
    </row>
    <row r="1630" spans="3:4">
      <c r="C1630" s="172" t="s">
        <v>365</v>
      </c>
      <c r="D1630" s="176" t="s">
        <v>1901</v>
      </c>
    </row>
    <row r="1631" spans="3:4">
      <c r="C1631" s="172" t="s">
        <v>365</v>
      </c>
      <c r="D1631" s="176" t="s">
        <v>1147</v>
      </c>
    </row>
    <row r="1632" spans="3:4">
      <c r="C1632" s="172" t="s">
        <v>365</v>
      </c>
      <c r="D1632" s="176" t="s">
        <v>1902</v>
      </c>
    </row>
    <row r="1633" spans="3:4">
      <c r="C1633" s="172" t="s">
        <v>365</v>
      </c>
      <c r="D1633" s="176" t="s">
        <v>647</v>
      </c>
    </row>
    <row r="1634" spans="3:4">
      <c r="C1634" s="172" t="s">
        <v>365</v>
      </c>
      <c r="D1634" s="176" t="s">
        <v>1903</v>
      </c>
    </row>
    <row r="1635" spans="3:4">
      <c r="C1635" s="172" t="s">
        <v>365</v>
      </c>
      <c r="D1635" s="176" t="s">
        <v>1904</v>
      </c>
    </row>
    <row r="1636" spans="3:4">
      <c r="C1636" s="172" t="s">
        <v>365</v>
      </c>
      <c r="D1636" s="176" t="s">
        <v>1905</v>
      </c>
    </row>
    <row r="1637" spans="3:4">
      <c r="C1637" s="172" t="s">
        <v>365</v>
      </c>
      <c r="D1637" s="176" t="s">
        <v>1906</v>
      </c>
    </row>
    <row r="1638" spans="3:4">
      <c r="C1638" s="172" t="s">
        <v>365</v>
      </c>
      <c r="D1638" s="176" t="s">
        <v>1907</v>
      </c>
    </row>
    <row r="1639" spans="3:4">
      <c r="C1639" s="172" t="s">
        <v>365</v>
      </c>
      <c r="D1639" s="176" t="s">
        <v>724</v>
      </c>
    </row>
    <row r="1640" spans="3:4">
      <c r="C1640" s="172" t="s">
        <v>5</v>
      </c>
      <c r="D1640" s="176" t="s">
        <v>860</v>
      </c>
    </row>
    <row r="1641" spans="3:4">
      <c r="C1641" s="172" t="s">
        <v>5</v>
      </c>
      <c r="D1641" s="176" t="s">
        <v>1908</v>
      </c>
    </row>
    <row r="1642" spans="3:4">
      <c r="C1642" s="172" t="s">
        <v>5</v>
      </c>
      <c r="D1642" s="176" t="s">
        <v>1801</v>
      </c>
    </row>
    <row r="1643" spans="3:4">
      <c r="C1643" s="172" t="s">
        <v>5</v>
      </c>
      <c r="D1643" s="176" t="s">
        <v>1909</v>
      </c>
    </row>
    <row r="1644" spans="3:4">
      <c r="C1644" s="172" t="s">
        <v>5</v>
      </c>
      <c r="D1644" s="176" t="s">
        <v>1910</v>
      </c>
    </row>
    <row r="1645" spans="3:4">
      <c r="C1645" s="172" t="s">
        <v>5</v>
      </c>
      <c r="D1645" s="176" t="s">
        <v>1536</v>
      </c>
    </row>
    <row r="1646" spans="3:4">
      <c r="C1646" s="172" t="s">
        <v>5</v>
      </c>
      <c r="D1646" s="176" t="s">
        <v>1584</v>
      </c>
    </row>
    <row r="1647" spans="3:4">
      <c r="C1647" s="172" t="s">
        <v>5</v>
      </c>
      <c r="D1647" s="176" t="s">
        <v>93</v>
      </c>
    </row>
    <row r="1648" spans="3:4">
      <c r="C1648" s="172" t="s">
        <v>5</v>
      </c>
      <c r="D1648" s="176" t="s">
        <v>611</v>
      </c>
    </row>
    <row r="1649" spans="3:4">
      <c r="C1649" s="172" t="s">
        <v>5</v>
      </c>
      <c r="D1649" s="176" t="s">
        <v>1911</v>
      </c>
    </row>
    <row r="1650" spans="3:4">
      <c r="C1650" s="172" t="s">
        <v>5</v>
      </c>
      <c r="D1650" s="176" t="s">
        <v>1130</v>
      </c>
    </row>
    <row r="1651" spans="3:4">
      <c r="C1651" s="172" t="s">
        <v>5</v>
      </c>
      <c r="D1651" s="176" t="s">
        <v>1785</v>
      </c>
    </row>
    <row r="1652" spans="3:4">
      <c r="C1652" s="172" t="s">
        <v>5</v>
      </c>
      <c r="D1652" s="176" t="s">
        <v>1722</v>
      </c>
    </row>
    <row r="1653" spans="3:4">
      <c r="C1653" s="172" t="s">
        <v>5</v>
      </c>
      <c r="D1653" s="176" t="s">
        <v>1166</v>
      </c>
    </row>
    <row r="1654" spans="3:4">
      <c r="C1654" s="172" t="s">
        <v>5</v>
      </c>
      <c r="D1654" s="176" t="s">
        <v>103</v>
      </c>
    </row>
    <row r="1655" spans="3:4">
      <c r="C1655" s="172" t="s">
        <v>5</v>
      </c>
      <c r="D1655" s="176" t="s">
        <v>499</v>
      </c>
    </row>
    <row r="1656" spans="3:4">
      <c r="C1656" s="172" t="s">
        <v>5</v>
      </c>
      <c r="D1656" s="176" t="s">
        <v>465</v>
      </c>
    </row>
    <row r="1657" spans="3:4">
      <c r="C1657" s="172" t="s">
        <v>5</v>
      </c>
      <c r="D1657" s="176" t="s">
        <v>464</v>
      </c>
    </row>
    <row r="1658" spans="3:4">
      <c r="C1658" s="172" t="s">
        <v>5</v>
      </c>
      <c r="D1658" s="176" t="s">
        <v>1912</v>
      </c>
    </row>
    <row r="1659" spans="3:4">
      <c r="C1659" s="172" t="s">
        <v>5</v>
      </c>
      <c r="D1659" s="176" t="s">
        <v>1853</v>
      </c>
    </row>
    <row r="1660" spans="3:4">
      <c r="C1660" s="172" t="s">
        <v>5</v>
      </c>
      <c r="D1660" s="176" t="s">
        <v>1913</v>
      </c>
    </row>
    <row r="1661" spans="3:4">
      <c r="C1661" s="172" t="s">
        <v>5</v>
      </c>
      <c r="D1661" s="176" t="s">
        <v>114</v>
      </c>
    </row>
    <row r="1662" spans="3:4">
      <c r="C1662" s="172" t="s">
        <v>5</v>
      </c>
      <c r="D1662" s="176" t="s">
        <v>802</v>
      </c>
    </row>
    <row r="1663" spans="3:4">
      <c r="C1663" s="172" t="s">
        <v>5</v>
      </c>
      <c r="D1663" s="176" t="s">
        <v>1914</v>
      </c>
    </row>
    <row r="1664" spans="3:4">
      <c r="C1664" s="172" t="s">
        <v>5</v>
      </c>
      <c r="D1664" s="176" t="s">
        <v>1915</v>
      </c>
    </row>
    <row r="1665" spans="3:4">
      <c r="C1665" s="172" t="s">
        <v>5</v>
      </c>
      <c r="D1665" s="176" t="s">
        <v>1916</v>
      </c>
    </row>
    <row r="1666" spans="3:4">
      <c r="C1666" s="172" t="s">
        <v>129</v>
      </c>
      <c r="D1666" s="176" t="s">
        <v>348</v>
      </c>
    </row>
    <row r="1667" spans="3:4">
      <c r="C1667" s="172" t="s">
        <v>129</v>
      </c>
      <c r="D1667" s="176" t="s">
        <v>1917</v>
      </c>
    </row>
    <row r="1668" spans="3:4">
      <c r="C1668" s="172" t="s">
        <v>129</v>
      </c>
      <c r="D1668" s="176" t="s">
        <v>1077</v>
      </c>
    </row>
    <row r="1669" spans="3:4">
      <c r="C1669" s="172" t="s">
        <v>129</v>
      </c>
      <c r="D1669" s="176" t="s">
        <v>1919</v>
      </c>
    </row>
    <row r="1670" spans="3:4">
      <c r="C1670" s="172" t="s">
        <v>129</v>
      </c>
      <c r="D1670" s="176" t="s">
        <v>1461</v>
      </c>
    </row>
    <row r="1671" spans="3:4">
      <c r="C1671" s="172" t="s">
        <v>129</v>
      </c>
      <c r="D1671" s="176" t="s">
        <v>1920</v>
      </c>
    </row>
    <row r="1672" spans="3:4">
      <c r="C1672" s="172" t="s">
        <v>129</v>
      </c>
      <c r="D1672" s="176" t="s">
        <v>1921</v>
      </c>
    </row>
    <row r="1673" spans="3:4">
      <c r="C1673" s="172" t="s">
        <v>129</v>
      </c>
      <c r="D1673" s="176" t="s">
        <v>1922</v>
      </c>
    </row>
    <row r="1674" spans="3:4">
      <c r="C1674" s="172" t="s">
        <v>129</v>
      </c>
      <c r="D1674" s="176" t="s">
        <v>1332</v>
      </c>
    </row>
    <row r="1675" spans="3:4">
      <c r="C1675" s="172" t="s">
        <v>129</v>
      </c>
      <c r="D1675" s="176" t="s">
        <v>1923</v>
      </c>
    </row>
    <row r="1676" spans="3:4">
      <c r="C1676" s="172" t="s">
        <v>129</v>
      </c>
      <c r="D1676" s="176" t="s">
        <v>1924</v>
      </c>
    </row>
    <row r="1677" spans="3:4">
      <c r="C1677" s="172" t="s">
        <v>129</v>
      </c>
      <c r="D1677" s="176" t="s">
        <v>1925</v>
      </c>
    </row>
    <row r="1678" spans="3:4">
      <c r="C1678" s="172" t="s">
        <v>129</v>
      </c>
      <c r="D1678" s="176" t="s">
        <v>198</v>
      </c>
    </row>
    <row r="1679" spans="3:4">
      <c r="C1679" s="172" t="s">
        <v>129</v>
      </c>
      <c r="D1679" s="176" t="s">
        <v>1926</v>
      </c>
    </row>
    <row r="1680" spans="3:4">
      <c r="C1680" s="172" t="s">
        <v>129</v>
      </c>
      <c r="D1680" s="176" t="s">
        <v>1927</v>
      </c>
    </row>
    <row r="1681" spans="3:4">
      <c r="C1681" s="172" t="s">
        <v>129</v>
      </c>
      <c r="D1681" s="176" t="s">
        <v>1701</v>
      </c>
    </row>
    <row r="1682" spans="3:4">
      <c r="C1682" s="172" t="s">
        <v>129</v>
      </c>
      <c r="D1682" s="176" t="s">
        <v>1509</v>
      </c>
    </row>
    <row r="1683" spans="3:4">
      <c r="C1683" s="172" t="s">
        <v>129</v>
      </c>
      <c r="D1683" s="176" t="s">
        <v>1928</v>
      </c>
    </row>
    <row r="1684" spans="3:4">
      <c r="C1684" s="172" t="s">
        <v>129</v>
      </c>
      <c r="D1684" s="176" t="s">
        <v>1918</v>
      </c>
    </row>
    <row r="1685" spans="3:4">
      <c r="C1685" s="172" t="s">
        <v>129</v>
      </c>
      <c r="D1685" s="176" t="s">
        <v>1929</v>
      </c>
    </row>
    <row r="1686" spans="3:4">
      <c r="C1686" s="172" t="s">
        <v>129</v>
      </c>
      <c r="D1686" s="176" t="s">
        <v>1930</v>
      </c>
    </row>
    <row r="1687" spans="3:4">
      <c r="C1687" s="172" t="s">
        <v>129</v>
      </c>
      <c r="D1687" s="176" t="s">
        <v>761</v>
      </c>
    </row>
    <row r="1688" spans="3:4">
      <c r="C1688" s="172" t="s">
        <v>129</v>
      </c>
      <c r="D1688" s="176" t="s">
        <v>773</v>
      </c>
    </row>
    <row r="1689" spans="3:4">
      <c r="C1689" s="172" t="s">
        <v>129</v>
      </c>
      <c r="D1689" s="176" t="s">
        <v>1931</v>
      </c>
    </row>
    <row r="1690" spans="3:4">
      <c r="C1690" s="172" t="s">
        <v>129</v>
      </c>
      <c r="D1690" s="176" t="s">
        <v>1932</v>
      </c>
    </row>
    <row r="1691" spans="3:4">
      <c r="C1691" s="172" t="s">
        <v>129</v>
      </c>
      <c r="D1691" s="176" t="s">
        <v>684</v>
      </c>
    </row>
    <row r="1692" spans="3:4">
      <c r="C1692" s="172" t="s">
        <v>129</v>
      </c>
      <c r="D1692" s="176" t="s">
        <v>1933</v>
      </c>
    </row>
    <row r="1693" spans="3:4">
      <c r="C1693" s="172" t="s">
        <v>129</v>
      </c>
      <c r="D1693" s="176" t="s">
        <v>1934</v>
      </c>
    </row>
    <row r="1694" spans="3:4">
      <c r="C1694" s="172" t="s">
        <v>129</v>
      </c>
      <c r="D1694" s="176" t="s">
        <v>497</v>
      </c>
    </row>
    <row r="1695" spans="3:4">
      <c r="C1695" s="172" t="s">
        <v>129</v>
      </c>
      <c r="D1695" s="176" t="s">
        <v>1253</v>
      </c>
    </row>
    <row r="1696" spans="3:4">
      <c r="C1696" s="172" t="s">
        <v>129</v>
      </c>
      <c r="D1696" s="176" t="s">
        <v>1935</v>
      </c>
    </row>
    <row r="1697" spans="3:4">
      <c r="C1697" s="172" t="s">
        <v>129</v>
      </c>
      <c r="D1697" s="176" t="s">
        <v>89</v>
      </c>
    </row>
    <row r="1698" spans="3:4">
      <c r="C1698" s="172" t="s">
        <v>129</v>
      </c>
      <c r="D1698" s="176" t="s">
        <v>1936</v>
      </c>
    </row>
    <row r="1699" spans="3:4">
      <c r="C1699" s="172" t="s">
        <v>129</v>
      </c>
      <c r="D1699" s="176" t="s">
        <v>1937</v>
      </c>
    </row>
    <row r="1700" spans="3:4">
      <c r="C1700" s="172" t="s">
        <v>129</v>
      </c>
      <c r="D1700" s="176" t="s">
        <v>1938</v>
      </c>
    </row>
    <row r="1701" spans="3:4">
      <c r="C1701" s="172" t="s">
        <v>129</v>
      </c>
      <c r="D1701" s="176" t="s">
        <v>1939</v>
      </c>
    </row>
    <row r="1702" spans="3:4">
      <c r="C1702" s="172" t="s">
        <v>129</v>
      </c>
      <c r="D1702" s="176" t="s">
        <v>704</v>
      </c>
    </row>
    <row r="1703" spans="3:4">
      <c r="C1703" s="172" t="s">
        <v>129</v>
      </c>
      <c r="D1703" s="176" t="s">
        <v>377</v>
      </c>
    </row>
    <row r="1704" spans="3:4">
      <c r="C1704" s="172" t="s">
        <v>129</v>
      </c>
      <c r="D1704" s="176" t="s">
        <v>1703</v>
      </c>
    </row>
    <row r="1705" spans="3:4">
      <c r="C1705" s="172" t="s">
        <v>129</v>
      </c>
      <c r="D1705" s="176" t="s">
        <v>1940</v>
      </c>
    </row>
    <row r="1706" spans="3:4">
      <c r="C1706" s="172" t="s">
        <v>129</v>
      </c>
      <c r="D1706" s="176" t="s">
        <v>1941</v>
      </c>
    </row>
    <row r="1707" spans="3:4">
      <c r="C1707" s="172" t="s">
        <v>129</v>
      </c>
      <c r="D1707" s="176" t="s">
        <v>1942</v>
      </c>
    </row>
    <row r="1708" spans="3:4">
      <c r="C1708" s="172" t="s">
        <v>129</v>
      </c>
      <c r="D1708" s="176" t="s">
        <v>1577</v>
      </c>
    </row>
    <row r="1709" spans="3:4">
      <c r="C1709" s="172" t="s">
        <v>544</v>
      </c>
      <c r="D1709" s="176" t="s">
        <v>1850</v>
      </c>
    </row>
    <row r="1710" spans="3:4">
      <c r="C1710" s="172" t="s">
        <v>544</v>
      </c>
      <c r="D1710" s="176" t="s">
        <v>110</v>
      </c>
    </row>
    <row r="1711" spans="3:4">
      <c r="C1711" s="172" t="s">
        <v>544</v>
      </c>
      <c r="D1711" s="176" t="s">
        <v>1943</v>
      </c>
    </row>
    <row r="1712" spans="3:4">
      <c r="C1712" s="172" t="s">
        <v>544</v>
      </c>
      <c r="D1712" s="176" t="s">
        <v>1944</v>
      </c>
    </row>
    <row r="1713" spans="3:4">
      <c r="C1713" s="172" t="s">
        <v>544</v>
      </c>
      <c r="D1713" s="176" t="s">
        <v>1618</v>
      </c>
    </row>
    <row r="1714" spans="3:4">
      <c r="C1714" s="172" t="s">
        <v>544</v>
      </c>
      <c r="D1714" s="176" t="s">
        <v>167</v>
      </c>
    </row>
    <row r="1715" spans="3:4">
      <c r="C1715" s="172" t="s">
        <v>544</v>
      </c>
      <c r="D1715" s="176" t="s">
        <v>1945</v>
      </c>
    </row>
    <row r="1716" spans="3:4">
      <c r="C1716" s="172" t="s">
        <v>544</v>
      </c>
      <c r="D1716" s="176" t="s">
        <v>1875</v>
      </c>
    </row>
    <row r="1717" spans="3:4">
      <c r="C1717" s="172" t="s">
        <v>544</v>
      </c>
      <c r="D1717" s="176" t="s">
        <v>1946</v>
      </c>
    </row>
    <row r="1718" spans="3:4">
      <c r="C1718" s="172" t="s">
        <v>544</v>
      </c>
      <c r="D1718" s="176" t="s">
        <v>1947</v>
      </c>
    </row>
    <row r="1719" spans="3:4">
      <c r="C1719" s="172" t="s">
        <v>544</v>
      </c>
      <c r="D1719" s="176" t="s">
        <v>693</v>
      </c>
    </row>
    <row r="1720" spans="3:4">
      <c r="C1720" s="172" t="s">
        <v>544</v>
      </c>
      <c r="D1720" s="176" t="s">
        <v>1899</v>
      </c>
    </row>
    <row r="1721" spans="3:4">
      <c r="C1721" s="172" t="s">
        <v>544</v>
      </c>
      <c r="D1721" s="176" t="s">
        <v>1767</v>
      </c>
    </row>
    <row r="1722" spans="3:4">
      <c r="C1722" s="172" t="s">
        <v>544</v>
      </c>
      <c r="D1722" s="176" t="s">
        <v>1115</v>
      </c>
    </row>
    <row r="1723" spans="3:4">
      <c r="C1723" s="172" t="s">
        <v>544</v>
      </c>
      <c r="D1723" s="176" t="s">
        <v>1948</v>
      </c>
    </row>
    <row r="1724" spans="3:4">
      <c r="C1724" s="172" t="s">
        <v>544</v>
      </c>
      <c r="D1724" s="176" t="s">
        <v>1460</v>
      </c>
    </row>
    <row r="1725" spans="3:4">
      <c r="C1725" s="172" t="s">
        <v>544</v>
      </c>
      <c r="D1725" s="176" t="s">
        <v>554</v>
      </c>
    </row>
    <row r="1726" spans="3:4">
      <c r="C1726" s="172" t="s">
        <v>544</v>
      </c>
      <c r="D1726" s="176" t="s">
        <v>1426</v>
      </c>
    </row>
    <row r="1727" spans="3:4">
      <c r="C1727" s="172" t="s">
        <v>544</v>
      </c>
      <c r="D1727" s="176" t="s">
        <v>1949</v>
      </c>
    </row>
    <row r="1728" spans="3:4">
      <c r="C1728" s="172" t="s">
        <v>544</v>
      </c>
      <c r="D1728" s="176" t="s">
        <v>1070</v>
      </c>
    </row>
    <row r="1729" spans="3:4">
      <c r="C1729" s="172" t="s">
        <v>544</v>
      </c>
      <c r="D1729" s="176" t="s">
        <v>1950</v>
      </c>
    </row>
    <row r="1730" spans="3:4">
      <c r="C1730" s="172" t="s">
        <v>544</v>
      </c>
      <c r="D1730" s="176" t="s">
        <v>1894</v>
      </c>
    </row>
    <row r="1731" spans="3:4">
      <c r="C1731" s="172" t="s">
        <v>544</v>
      </c>
      <c r="D1731" s="176" t="s">
        <v>1381</v>
      </c>
    </row>
    <row r="1732" spans="3:4">
      <c r="C1732" s="172" t="s">
        <v>544</v>
      </c>
      <c r="D1732" s="176" t="s">
        <v>1951</v>
      </c>
    </row>
    <row r="1733" spans="3:4">
      <c r="C1733" s="172" t="s">
        <v>544</v>
      </c>
      <c r="D1733" s="176" t="s">
        <v>1676</v>
      </c>
    </row>
    <row r="1734" spans="3:4">
      <c r="C1734" s="172" t="s">
        <v>544</v>
      </c>
      <c r="D1734" s="176" t="s">
        <v>85</v>
      </c>
    </row>
    <row r="1735" spans="3:4">
      <c r="C1735" s="172" t="s">
        <v>544</v>
      </c>
      <c r="D1735" s="176" t="s">
        <v>1435</v>
      </c>
    </row>
    <row r="1736" spans="3:4">
      <c r="C1736" s="172" t="s">
        <v>544</v>
      </c>
      <c r="D1736" s="176" t="s">
        <v>723</v>
      </c>
    </row>
    <row r="1737" spans="3:4">
      <c r="C1737" s="172" t="s">
        <v>544</v>
      </c>
      <c r="D1737" s="176" t="s">
        <v>48</v>
      </c>
    </row>
    <row r="1738" spans="3:4">
      <c r="C1738" s="172" t="s">
        <v>544</v>
      </c>
      <c r="D1738" s="176" t="s">
        <v>1202</v>
      </c>
    </row>
    <row r="1739" spans="3:4">
      <c r="C1739" s="172" t="s">
        <v>544</v>
      </c>
      <c r="D1739" s="176" t="s">
        <v>826</v>
      </c>
    </row>
    <row r="1740" spans="3:4">
      <c r="C1740" s="172" t="s">
        <v>544</v>
      </c>
      <c r="D1740" s="176" t="s">
        <v>1952</v>
      </c>
    </row>
    <row r="1741" spans="3:4">
      <c r="C1741" s="172" t="s">
        <v>544</v>
      </c>
      <c r="D1741" s="176" t="s">
        <v>305</v>
      </c>
    </row>
    <row r="1742" spans="3:4">
      <c r="C1742" s="172" t="s">
        <v>544</v>
      </c>
      <c r="D1742" s="176" t="s">
        <v>144</v>
      </c>
    </row>
    <row r="1743" spans="3:4">
      <c r="C1743" s="172" t="s">
        <v>544</v>
      </c>
      <c r="D1743" s="176" t="s">
        <v>1953</v>
      </c>
    </row>
    <row r="1744" spans="3:4">
      <c r="C1744" s="172" t="s">
        <v>544</v>
      </c>
      <c r="D1744" s="176" t="s">
        <v>1954</v>
      </c>
    </row>
    <row r="1745" spans="3:4">
      <c r="C1745" s="172" t="s">
        <v>544</v>
      </c>
      <c r="D1745" s="176" t="s">
        <v>1955</v>
      </c>
    </row>
    <row r="1746" spans="3:4">
      <c r="C1746" s="172" t="s">
        <v>544</v>
      </c>
      <c r="D1746" s="176" t="s">
        <v>1956</v>
      </c>
    </row>
    <row r="1747" spans="3:4">
      <c r="C1747" s="172" t="s">
        <v>544</v>
      </c>
      <c r="D1747" s="176" t="s">
        <v>1666</v>
      </c>
    </row>
    <row r="1748" spans="3:4">
      <c r="C1748" s="172" t="s">
        <v>544</v>
      </c>
      <c r="D1748" s="176" t="s">
        <v>1041</v>
      </c>
    </row>
    <row r="1749" spans="3:4">
      <c r="C1749" s="173" t="s">
        <v>544</v>
      </c>
      <c r="D1749" s="177" t="s">
        <v>1329</v>
      </c>
    </row>
  </sheetData>
  <phoneticPr fontId="3"/>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洋一 正田</cp:lastModifiedBy>
  <dcterms:created xsi:type="dcterms:W3CDTF">2025-06-12T07:01:49Z</dcterms:created>
  <dcterms:modified xsi:type="dcterms:W3CDTF">2025-07-31T06:00:39Z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2025-06-12T07:01:49Z</vt:filetime>
  </property>
</Properties>
</file>